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8" yWindow="65308" windowWidth="12120" windowHeight="7680" activeTab="0"/>
  </bookViews>
  <sheets>
    <sheet name="Voorblad Begroting" sheetId="1" r:id="rId1"/>
    <sheet name="Begroting" sheetId="2" r:id="rId2"/>
  </sheets>
  <definedNames>
    <definedName name="_xlnm.Print_Area" localSheetId="1">'Begroting'!$A$1:$I$208</definedName>
  </definedNames>
  <calcPr fullCalcOnLoad="1"/>
</workbook>
</file>

<file path=xl/sharedStrings.xml><?xml version="1.0" encoding="utf-8"?>
<sst xmlns="http://schemas.openxmlformats.org/spreadsheetml/2006/main" count="673" uniqueCount="401">
  <si>
    <t>02.07</t>
  </si>
  <si>
    <t>03.</t>
  </si>
  <si>
    <t>03.01</t>
  </si>
  <si>
    <t>03.02</t>
  </si>
  <si>
    <t>03.03</t>
  </si>
  <si>
    <t>04.</t>
  </si>
  <si>
    <t>04.01</t>
  </si>
  <si>
    <t>04.05</t>
  </si>
  <si>
    <t>04.06</t>
  </si>
  <si>
    <t>04.07</t>
  </si>
  <si>
    <t>05.</t>
  </si>
  <si>
    <t>05.01</t>
  </si>
  <si>
    <t>05.02</t>
  </si>
  <si>
    <t>05.03</t>
  </si>
  <si>
    <t>05.04</t>
  </si>
  <si>
    <t>05.05</t>
  </si>
  <si>
    <t>05.06</t>
  </si>
  <si>
    <t>05.07</t>
  </si>
  <si>
    <t>06.</t>
  </si>
  <si>
    <t>06.01</t>
  </si>
  <si>
    <t>07.</t>
  </si>
  <si>
    <t>07.01</t>
  </si>
  <si>
    <t>07.02</t>
  </si>
  <si>
    <t>07.03</t>
  </si>
  <si>
    <t>07.04</t>
  </si>
  <si>
    <t>07.05</t>
  </si>
  <si>
    <t>07.06</t>
  </si>
  <si>
    <t>08.</t>
  </si>
  <si>
    <t>MONTAGE/PROJECTIE</t>
  </si>
  <si>
    <t>08.01</t>
  </si>
  <si>
    <t>08.02</t>
  </si>
  <si>
    <t>08.03</t>
  </si>
  <si>
    <t>09.</t>
  </si>
  <si>
    <t>MUZIEK</t>
  </si>
  <si>
    <t>09.01</t>
  </si>
  <si>
    <t>09.02</t>
  </si>
  <si>
    <t>09.03</t>
  </si>
  <si>
    <t>09.04</t>
  </si>
  <si>
    <t>09.05</t>
  </si>
  <si>
    <t>Muziekrechten</t>
  </si>
  <si>
    <t>10.</t>
  </si>
  <si>
    <t>11.</t>
  </si>
  <si>
    <t>REIS- EN VERBLIJFKOSTEN</t>
  </si>
  <si>
    <t>11.01</t>
  </si>
  <si>
    <t>Reiskosten openbaar vervoer</t>
  </si>
  <si>
    <t>11.02</t>
  </si>
  <si>
    <t xml:space="preserve">Reiskosten auto </t>
  </si>
  <si>
    <t>11.03</t>
  </si>
  <si>
    <t>11.04</t>
  </si>
  <si>
    <t>Hotelkosten</t>
  </si>
  <si>
    <t>12.</t>
  </si>
  <si>
    <t>12.01</t>
  </si>
  <si>
    <t>12.02</t>
  </si>
  <si>
    <t>12.03</t>
  </si>
  <si>
    <t>12.04</t>
  </si>
  <si>
    <t>12.05</t>
  </si>
  <si>
    <t>13.</t>
  </si>
  <si>
    <t>ALGEMENE PRODUCTIEKOSTEN</t>
  </si>
  <si>
    <t>13.01</t>
  </si>
  <si>
    <t>13.02</t>
  </si>
  <si>
    <t>13.03</t>
  </si>
  <si>
    <t>13.04</t>
  </si>
  <si>
    <t>Bankkosten</t>
  </si>
  <si>
    <t>13.05</t>
  </si>
  <si>
    <t>Drukwerk en kopieerkosten</t>
  </si>
  <si>
    <t>13.06</t>
  </si>
  <si>
    <t>Juridische kosten</t>
  </si>
  <si>
    <t>13.07</t>
  </si>
  <si>
    <t>13.08</t>
  </si>
  <si>
    <t>Telefoon- en faxkosten</t>
  </si>
  <si>
    <t>13.09</t>
  </si>
  <si>
    <t>Verzendkosten (post en koeriers)</t>
  </si>
  <si>
    <t>13.10</t>
  </si>
  <si>
    <t>14.</t>
  </si>
  <si>
    <t>VERZEKERINGEN</t>
  </si>
  <si>
    <t>14.01</t>
  </si>
  <si>
    <t>Productie-, negatief- en FPI-verzekering</t>
  </si>
  <si>
    <t>14.02</t>
  </si>
  <si>
    <t>Medische keuringen</t>
  </si>
  <si>
    <t>14.03</t>
  </si>
  <si>
    <t>WA-verzekering</t>
  </si>
  <si>
    <t>14.04</t>
  </si>
  <si>
    <t>15.</t>
  </si>
  <si>
    <t>Alle bedragen zijn excl. omzetbelasting/BTW.</t>
  </si>
  <si>
    <t>01.</t>
  </si>
  <si>
    <t>01.01</t>
  </si>
  <si>
    <t>01.02</t>
  </si>
  <si>
    <t>01.03</t>
  </si>
  <si>
    <t>01.04</t>
  </si>
  <si>
    <t>01.05</t>
  </si>
  <si>
    <t>01.06</t>
  </si>
  <si>
    <t>01.07</t>
  </si>
  <si>
    <t>02.</t>
  </si>
  <si>
    <t>02.01</t>
  </si>
  <si>
    <t>02.02</t>
  </si>
  <si>
    <t>02.03</t>
  </si>
  <si>
    <t>02.04</t>
  </si>
  <si>
    <t>02.05</t>
  </si>
  <si>
    <t>02.06</t>
  </si>
  <si>
    <t>aantal</t>
  </si>
  <si>
    <t>08.04</t>
  </si>
  <si>
    <t>%</t>
  </si>
  <si>
    <t>SUBTOTAAL PRODUCTIE</t>
  </si>
  <si>
    <t>TOTALE PRODUCTIEKOSTEN</t>
  </si>
  <si>
    <t>Vertoningsduur (in minuten):</t>
  </si>
  <si>
    <t>10.01</t>
  </si>
  <si>
    <t>10.02</t>
  </si>
  <si>
    <t>10.03</t>
  </si>
  <si>
    <t>10.04</t>
  </si>
  <si>
    <t>10.05</t>
  </si>
  <si>
    <t>Back-ups / archivering</t>
  </si>
  <si>
    <t>01.08</t>
  </si>
  <si>
    <t>01.09</t>
  </si>
  <si>
    <t>03.04</t>
  </si>
  <si>
    <t>03.05</t>
  </si>
  <si>
    <t>03.06</t>
  </si>
  <si>
    <t>04.08</t>
  </si>
  <si>
    <t>05.08</t>
  </si>
  <si>
    <t>05.09</t>
  </si>
  <si>
    <t>05.10</t>
  </si>
  <si>
    <t>06.02</t>
  </si>
  <si>
    <t>08.05</t>
  </si>
  <si>
    <t>08.06</t>
  </si>
  <si>
    <t>08.07</t>
  </si>
  <si>
    <t>13.11</t>
  </si>
  <si>
    <t>13.12</t>
  </si>
  <si>
    <t>14.05</t>
  </si>
  <si>
    <t>14.06</t>
  </si>
  <si>
    <t>14.07</t>
  </si>
  <si>
    <t>dagen</t>
  </si>
  <si>
    <t>Totaal</t>
  </si>
  <si>
    <t>begroting</t>
  </si>
  <si>
    <t>04.02</t>
  </si>
  <si>
    <t>04.03</t>
  </si>
  <si>
    <t>04.04</t>
  </si>
  <si>
    <t>06.03</t>
  </si>
  <si>
    <t>06.04</t>
  </si>
  <si>
    <t>Vervaardiging DCP</t>
  </si>
  <si>
    <t>Projecties en screenings</t>
  </si>
  <si>
    <t>minuten</t>
  </si>
  <si>
    <t>Opnamemateriaal: (Bijv 16mm, 35mm, HD CAM, etc)</t>
  </si>
  <si>
    <t>Premierekosten</t>
  </si>
  <si>
    <t>Vertoningsdrager: (Bijv 16mm, 35mm, HD CAM, DCP etc)</t>
  </si>
  <si>
    <t>Titel (eventueel werktitel)</t>
  </si>
  <si>
    <t>Scenarist (-en)</t>
  </si>
  <si>
    <t>Regisseur (-s)</t>
  </si>
  <si>
    <t>Producent / productiemaatschappij</t>
  </si>
  <si>
    <t>Begrotingsversie</t>
  </si>
  <si>
    <t>Opnameratio</t>
  </si>
  <si>
    <t>1:</t>
  </si>
  <si>
    <t>% van subtotaal voor overhead</t>
  </si>
  <si>
    <t>Aantal draaidagen</t>
  </si>
  <si>
    <t>Aantal montagedagen</t>
  </si>
  <si>
    <t>Aantal dagen geluidsnabewerking</t>
  </si>
  <si>
    <t>Aantal uren kleurcorrectie / beeldafwerking</t>
  </si>
  <si>
    <t>werkelijke kosten</t>
  </si>
  <si>
    <t>Nederlands Filmfonds "scenario ontwikkeling"</t>
  </si>
  <si>
    <t>Nederlands Filmfonds "realiseringsbijdrage"</t>
  </si>
  <si>
    <t>Nederlands Filmfonds "overige/anders"</t>
  </si>
  <si>
    <t>Fonds BKVB</t>
  </si>
  <si>
    <t>Staatssteun</t>
  </si>
  <si>
    <t>Bedrag</t>
  </si>
  <si>
    <t>Percentage</t>
  </si>
  <si>
    <t>Marktpartji (-en)</t>
  </si>
  <si>
    <t>Eigen inbreng</t>
  </si>
  <si>
    <t>Totaal Staatssteun</t>
  </si>
  <si>
    <t>Status</t>
  </si>
  <si>
    <t>Totaal eigen inbreng</t>
  </si>
  <si>
    <t>Totaal marktpartij (-en)</t>
  </si>
  <si>
    <t>TOTAAL DEKKINGSPLAN</t>
  </si>
  <si>
    <t>in aanvraag/toegekend</t>
  </si>
  <si>
    <t>A.</t>
  </si>
  <si>
    <t>B.</t>
  </si>
  <si>
    <t>C.</t>
  </si>
  <si>
    <t>toegekend</t>
  </si>
  <si>
    <t>PLANNING WERKZAAMHEDEN</t>
  </si>
  <si>
    <t>PROJECT INFORMATIE</t>
  </si>
  <si>
    <t>APPARATUUR</t>
  </si>
  <si>
    <t>CREW</t>
  </si>
  <si>
    <t>ONTWIKKELINGSKOSTEN</t>
  </si>
  <si>
    <t>17.</t>
  </si>
  <si>
    <t>GELUIDSNABEWERKING</t>
  </si>
  <si>
    <t>18.</t>
  </si>
  <si>
    <t>Props- en kledingverzekering</t>
  </si>
  <si>
    <t>15.01</t>
  </si>
  <si>
    <t>15.02</t>
  </si>
  <si>
    <t>15.03</t>
  </si>
  <si>
    <t>15.04</t>
  </si>
  <si>
    <t>tarief</t>
  </si>
  <si>
    <t>eenheid</t>
  </si>
  <si>
    <t>Locatiescout</t>
  </si>
  <si>
    <t>Drukwerk, papier, kopieerkosten</t>
  </si>
  <si>
    <t>Porti en telefoonkosten</t>
  </si>
  <si>
    <t>Reiskosten</t>
  </si>
  <si>
    <t>Verblijfkosten</t>
  </si>
  <si>
    <t>nachten</t>
  </si>
  <si>
    <t>kilometer</t>
  </si>
  <si>
    <t>allow</t>
  </si>
  <si>
    <t>Overige (graag omschrijven)</t>
  </si>
  <si>
    <t>Productieleider</t>
  </si>
  <si>
    <t>Grip</t>
  </si>
  <si>
    <t>Overige crew</t>
  </si>
  <si>
    <t>Camera departement</t>
  </si>
  <si>
    <t>Productie assistent</t>
  </si>
  <si>
    <t>Still fotograaf</t>
  </si>
  <si>
    <t>Geluidsdepartement</t>
  </si>
  <si>
    <t>Productie departement</t>
  </si>
  <si>
    <t>Body camera</t>
  </si>
  <si>
    <t>Cameratoebehoren</t>
  </si>
  <si>
    <t>Geluidsrecorder</t>
  </si>
  <si>
    <t>Batterijen</t>
  </si>
  <si>
    <t>Lichtpakket</t>
  </si>
  <si>
    <t>MATERIAALKOSTEN</t>
  </si>
  <si>
    <t>16 mm rollen</t>
  </si>
  <si>
    <t>35 mm rollen</t>
  </si>
  <si>
    <t>Digibeta tapes</t>
  </si>
  <si>
    <t>HD cam tapes</t>
  </si>
  <si>
    <t>XD cam tapes</t>
  </si>
  <si>
    <t>stuks</t>
  </si>
  <si>
    <t>rollen</t>
  </si>
  <si>
    <t>SD Cards</t>
  </si>
  <si>
    <t>Mini DV Tapes</t>
  </si>
  <si>
    <t>DVHD Tapes</t>
  </si>
  <si>
    <t>Hard Discs t.b.v. opname</t>
  </si>
  <si>
    <t>Parkeervergunningen</t>
  </si>
  <si>
    <t>Filmvergunningen</t>
  </si>
  <si>
    <t xml:space="preserve">Montage assistent </t>
  </si>
  <si>
    <t>uren</t>
  </si>
  <si>
    <t>Hard Discs / tapes</t>
  </si>
  <si>
    <t>Scannen filmrollen</t>
  </si>
  <si>
    <t>Ontwikkelen en scangereed maken filmrollen</t>
  </si>
  <si>
    <t>meters</t>
  </si>
  <si>
    <t>Rendering digitale formats naar FCP/AVID</t>
  </si>
  <si>
    <t>Kleurcorrectie / grading</t>
  </si>
  <si>
    <t>Visual Effects</t>
  </si>
  <si>
    <t>Correction print</t>
  </si>
  <si>
    <t>Opleveringskopie EYE Film Institute</t>
  </si>
  <si>
    <t>High Definition master tape</t>
  </si>
  <si>
    <t>Hard Discs t.b.v. de beeldafwerking</t>
  </si>
  <si>
    <t>Tapes t.b.v. de beeldafwerking</t>
  </si>
  <si>
    <t>stuk</t>
  </si>
  <si>
    <t>Representatie en cadeau´s</t>
  </si>
  <si>
    <t>M &amp; E tracks</t>
  </si>
  <si>
    <t>Laden geluid</t>
  </si>
  <si>
    <t>Opname foley</t>
  </si>
  <si>
    <t>Opname ADR (additional dialogue recording)</t>
  </si>
  <si>
    <t>Montage ADR (additional dialogue recording)</t>
  </si>
  <si>
    <t>Montage foley</t>
  </si>
  <si>
    <t>Geluidseffecten</t>
  </si>
  <si>
    <t>Musici t.b.v. opname muziek</t>
  </si>
  <si>
    <t>Geluidsopnamestudio t.b.v. opname muziek</t>
  </si>
  <si>
    <t>kilometers</t>
  </si>
  <si>
    <t>Benzine/diesel</t>
  </si>
  <si>
    <t>Overgewicht vliegen</t>
  </si>
  <si>
    <t>Promotie en marketing consultant</t>
  </si>
  <si>
    <t>Ontwerp poster / flyer</t>
  </si>
  <si>
    <t>Drukkosten poster / flyer</t>
  </si>
  <si>
    <t>14.08</t>
  </si>
  <si>
    <t>Extra fotografie</t>
  </si>
  <si>
    <t>Website</t>
  </si>
  <si>
    <t>Ontwerp en afwerking teaser</t>
  </si>
  <si>
    <t>Ontwerp en afwerking trailer</t>
  </si>
  <si>
    <t>SPECIFICATIE PROJECTBEGROTING</t>
  </si>
  <si>
    <t>SAMENVATTING PROJECTBEGROTING</t>
  </si>
  <si>
    <t>% van subtotaal (min. 5% en max. 10%)</t>
  </si>
  <si>
    <t>% van subtotaal voor producersfee (min. 7,5% en max. 10%)</t>
  </si>
  <si>
    <t>Cultuurparticipatie, Mondriaan Stichting, AFK, e.d.</t>
  </si>
  <si>
    <t>Deferment producent</t>
  </si>
  <si>
    <t>BEELDBEWERKING</t>
  </si>
  <si>
    <t>09.06</t>
  </si>
  <si>
    <t>14.09</t>
  </si>
  <si>
    <t>maanden</t>
  </si>
  <si>
    <t>DVD's, Blu Ray's e.d.</t>
  </si>
  <si>
    <t>Productiemaatschappij</t>
  </si>
  <si>
    <t>Datum van begroting</t>
  </si>
  <si>
    <t>BEGROTING DOCUMENTAIRE</t>
  </si>
  <si>
    <t>Distributeur (graag omschrijven)</t>
  </si>
  <si>
    <t>Museum e.d. (graag omschrijven)</t>
  </si>
  <si>
    <t>Private Investeerders (graag omschrijven)</t>
  </si>
  <si>
    <t>Voertaal</t>
  </si>
  <si>
    <t>Investering producent</t>
  </si>
  <si>
    <t>Sales Agent (graag omschrijven)</t>
  </si>
  <si>
    <t>Archiefkosten</t>
  </si>
  <si>
    <t>Representatiekosten</t>
  </si>
  <si>
    <t>Scenarist</t>
  </si>
  <si>
    <t>Regisseur (ontwikkeling)</t>
  </si>
  <si>
    <t>Regisseur (productie)</t>
  </si>
  <si>
    <t>Regisseur (postproductie)</t>
  </si>
  <si>
    <t>Line producer (buitenland)</t>
  </si>
  <si>
    <t>Camera-assistent</t>
  </si>
  <si>
    <t>Belichter</t>
  </si>
  <si>
    <t>Tolk</t>
  </si>
  <si>
    <t>Gelduidstoebehoren (zenders)</t>
  </si>
  <si>
    <t>Grippakket</t>
  </si>
  <si>
    <t>03.07</t>
  </si>
  <si>
    <t>03.08</t>
  </si>
  <si>
    <t>03.09</t>
  </si>
  <si>
    <t>03.10</t>
  </si>
  <si>
    <t>03.11</t>
  </si>
  <si>
    <t>03.12</t>
  </si>
  <si>
    <t>03.13</t>
  </si>
  <si>
    <t>Locatievergoeding</t>
  </si>
  <si>
    <t>Huur montageset</t>
  </si>
  <si>
    <t>08.08</t>
  </si>
  <si>
    <t>08.09</t>
  </si>
  <si>
    <t>08.10</t>
  </si>
  <si>
    <t>08.11</t>
  </si>
  <si>
    <t>08.12</t>
  </si>
  <si>
    <t>08.13</t>
  </si>
  <si>
    <t>08.14</t>
  </si>
  <si>
    <t>08.15</t>
  </si>
  <si>
    <t>08.16</t>
  </si>
  <si>
    <t>08.17</t>
  </si>
  <si>
    <t>Ondertiteling t.b.v. Nederlandse versie</t>
  </si>
  <si>
    <t>08.18</t>
  </si>
  <si>
    <t>09.07</t>
  </si>
  <si>
    <t>09.08</t>
  </si>
  <si>
    <t>09.09</t>
  </si>
  <si>
    <t>09.10</t>
  </si>
  <si>
    <t>09.11</t>
  </si>
  <si>
    <t>09.12</t>
  </si>
  <si>
    <t>09.13</t>
  </si>
  <si>
    <t>09.14</t>
  </si>
  <si>
    <t>Geluidsmixage voor theater</t>
  </si>
  <si>
    <t>Geluidsmixage voor televisie</t>
  </si>
  <si>
    <t>Dolby Digital Surround license fee</t>
  </si>
  <si>
    <t>BEELDRECHTEN</t>
  </si>
  <si>
    <t>Fotomateriaal</t>
  </si>
  <si>
    <t>Beeldrechten Beeld &amp; Geluid</t>
  </si>
  <si>
    <t>Beeldrechten overige uit Nederland</t>
  </si>
  <si>
    <t>Beeldrechten buitenland</t>
  </si>
  <si>
    <t>Visum</t>
  </si>
  <si>
    <t>Carnets</t>
  </si>
  <si>
    <t>Vliegtickets (vul bestemming in)</t>
  </si>
  <si>
    <t>1. (functie passagier)</t>
  </si>
  <si>
    <t>2. (functie passagier)</t>
  </si>
  <si>
    <t>3. (functie passagier)</t>
  </si>
  <si>
    <t>4. (functie passagier)</t>
  </si>
  <si>
    <t>5. (functie passagier)</t>
  </si>
  <si>
    <t>Catering in preproductie</t>
  </si>
  <si>
    <t>Catering in post productie</t>
  </si>
  <si>
    <t>13.13</t>
  </si>
  <si>
    <t>13.14</t>
  </si>
  <si>
    <t>12.06</t>
  </si>
  <si>
    <t>12.07</t>
  </si>
  <si>
    <t>12.08</t>
  </si>
  <si>
    <t>12.09</t>
  </si>
  <si>
    <t>12.10</t>
  </si>
  <si>
    <t>12.11</t>
  </si>
  <si>
    <t>12.12</t>
  </si>
  <si>
    <t>12.13</t>
  </si>
  <si>
    <t>12.14</t>
  </si>
  <si>
    <t>Festivals en buitenlandse sales</t>
  </si>
  <si>
    <t>Ondertiteling</t>
  </si>
  <si>
    <t>Screeners (DVD, BluRay)</t>
  </si>
  <si>
    <t>Inschrijfkosten</t>
  </si>
  <si>
    <t>Deliveries voor sales agent</t>
  </si>
  <si>
    <t>13.15</t>
  </si>
  <si>
    <t>Huur van productiekantoor (voor uitvoerend productieteam)</t>
  </si>
  <si>
    <t>Accountant</t>
  </si>
  <si>
    <t>Financieringskosten</t>
  </si>
  <si>
    <t>SCENARIO- EN REGIEKOSTEN</t>
  </si>
  <si>
    <t>Proefopnamen</t>
  </si>
  <si>
    <t>LOCATIEKOSTEN</t>
  </si>
  <si>
    <t>Voice over / commentaarstem</t>
  </si>
  <si>
    <t>12.15</t>
  </si>
  <si>
    <t>Parkeerkosten</t>
  </si>
  <si>
    <t>Huur auto</t>
  </si>
  <si>
    <t>UITBRENG EN PUBLICITEIT</t>
  </si>
  <si>
    <t>FINANCIERINGSPLAN</t>
  </si>
  <si>
    <t>CoBO</t>
  </si>
  <si>
    <t xml:space="preserve">CoBO extra </t>
  </si>
  <si>
    <t>Auteursrechten</t>
  </si>
  <si>
    <t>Vervaardigen dvd &amp; blu-ray</t>
  </si>
  <si>
    <t xml:space="preserve">Exports </t>
  </si>
  <si>
    <t>Sound relay</t>
  </si>
  <si>
    <t>Voorbereiding titels plaatsing titels FCP online</t>
  </si>
  <si>
    <t>Nederlandse ondertitels</t>
  </si>
  <si>
    <t>Engelse ondertitels</t>
  </si>
  <si>
    <t>Sejours (3 à 4 personen 45 dagen)</t>
  </si>
  <si>
    <t>Overige catering tijdens opname</t>
  </si>
  <si>
    <t>Transcriptie gesprekken</t>
  </si>
  <si>
    <t xml:space="preserve">ONVOORZIEN* </t>
  </si>
  <si>
    <t>OVERHEAD + PRODUCERSFEE*</t>
  </si>
  <si>
    <t>* 01. ONTWIKKELINGSKOSTEN uitsluiten bij berekening onvoorzien, producersfee en overhead</t>
  </si>
  <si>
    <t>(Publieke) Omroep (graag omschrijven) - ontwikkeling</t>
  </si>
  <si>
    <t>(Publieke) Omroep (graag omschrijven) - omroepbijdrage</t>
  </si>
  <si>
    <t>Mediafonds - ontwikkeling</t>
  </si>
  <si>
    <t>Mediafonds - realiseringsbijdrage</t>
  </si>
  <si>
    <t>CoBO - ontwikkeling</t>
  </si>
  <si>
    <t>Researcher (naam invullen)</t>
  </si>
  <si>
    <t>Scriptcoach (naam invullen)</t>
  </si>
  <si>
    <t>Projectcoach (naam invullen)</t>
  </si>
  <si>
    <t>Uitvoerend producent (naam invullen)</t>
  </si>
  <si>
    <t>Cameraman incl. afwerking (naam invullen)</t>
  </si>
  <si>
    <t>Geluidsman (naam invullen)</t>
  </si>
  <si>
    <t>Post productie coordinator (naam invullen)</t>
  </si>
  <si>
    <t>Editor (naam invullen)</t>
  </si>
  <si>
    <t>Geluidsmontage (naam invullen)</t>
  </si>
  <si>
    <t>Componist (naam invullen)</t>
  </si>
  <si>
    <t>Opnameperiode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</si>
</sst>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* #,##0_);_(* \(#,##0\);_(* &quot;-&quot;_);_(@_)"/>
    <numFmt numFmtId="192" formatCode="_(&quot;€&quot;* #,##0.00_);_(&quot;€&quot;* \(#,##0.00\);_(&quot;€&quot;* &quot;-&quot;??_);_(@_)"/>
    <numFmt numFmtId="193" formatCode="_(* #,##0.00_);_(* \(#,##0.00\);_(* &quot;-&quot;??_);_(@_)"/>
    <numFmt numFmtId="194" formatCode="_-\€\ * #,##0.00_-;_-\€\ * #,##0.00\-;_-\€\ * &quot;-&quot;??_-;_-@_-"/>
    <numFmt numFmtId="195" formatCode="[$-413]dddd\ d\ mmmm\ yyyy"/>
    <numFmt numFmtId="196" formatCode="0.0%"/>
    <numFmt numFmtId="197" formatCode="[$-F800]dddd\,\ mmmm\ dd\,\ yyyy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7" applyNumberFormat="0" applyFont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85" fontId="1" fillId="0" borderId="0" xfId="59" applyFont="1" applyAlignment="1">
      <alignment horizontal="center"/>
    </xf>
    <xf numFmtId="185" fontId="2" fillId="0" borderId="0" xfId="5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185" fontId="2" fillId="0" borderId="0" xfId="59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5" fontId="1" fillId="0" borderId="0" xfId="59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194" fontId="2" fillId="0" borderId="17" xfId="59" applyNumberFormat="1" applyFont="1" applyBorder="1" applyAlignment="1">
      <alignment/>
    </xf>
    <xf numFmtId="194" fontId="2" fillId="0" borderId="18" xfId="59" applyNumberFormat="1" applyFont="1" applyBorder="1" applyAlignment="1">
      <alignment/>
    </xf>
    <xf numFmtId="194" fontId="2" fillId="0" borderId="18" xfId="0" applyNumberFormat="1" applyFont="1" applyBorder="1" applyAlignment="1">
      <alignment/>
    </xf>
    <xf numFmtId="194" fontId="2" fillId="0" borderId="19" xfId="0" applyNumberFormat="1" applyFont="1" applyBorder="1" applyAlignment="1">
      <alignment horizontal="center"/>
    </xf>
    <xf numFmtId="194" fontId="2" fillId="0" borderId="20" xfId="0" applyNumberFormat="1" applyFont="1" applyBorder="1" applyAlignment="1">
      <alignment/>
    </xf>
    <xf numFmtId="194" fontId="2" fillId="0" borderId="19" xfId="0" applyNumberFormat="1" applyFont="1" applyBorder="1" applyAlignment="1">
      <alignment/>
    </xf>
    <xf numFmtId="194" fontId="2" fillId="0" borderId="0" xfId="59" applyNumberFormat="1" applyFont="1" applyBorder="1" applyAlignment="1">
      <alignment/>
    </xf>
    <xf numFmtId="194" fontId="2" fillId="0" borderId="20" xfId="59" applyNumberFormat="1" applyFont="1" applyBorder="1" applyAlignment="1">
      <alignment/>
    </xf>
    <xf numFmtId="194" fontId="2" fillId="0" borderId="21" xfId="59" applyNumberFormat="1" applyFont="1" applyBorder="1" applyAlignment="1">
      <alignment/>
    </xf>
    <xf numFmtId="194" fontId="2" fillId="0" borderId="22" xfId="59" applyNumberFormat="1" applyFont="1" applyBorder="1" applyAlignment="1">
      <alignment/>
    </xf>
    <xf numFmtId="194" fontId="2" fillId="0" borderId="22" xfId="0" applyNumberFormat="1" applyFont="1" applyBorder="1" applyAlignment="1">
      <alignment/>
    </xf>
    <xf numFmtId="194" fontId="2" fillId="0" borderId="23" xfId="0" applyNumberFormat="1" applyFont="1" applyBorder="1" applyAlignment="1">
      <alignment/>
    </xf>
    <xf numFmtId="194" fontId="2" fillId="0" borderId="20" xfId="0" applyNumberFormat="1" applyFont="1" applyBorder="1" applyAlignment="1">
      <alignment horizontal="center"/>
    </xf>
    <xf numFmtId="194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/>
    </xf>
    <xf numFmtId="20" fontId="2" fillId="0" borderId="20" xfId="0" applyNumberFormat="1" applyFont="1" applyBorder="1" applyAlignment="1" quotePrefix="1">
      <alignment horizontal="right"/>
    </xf>
    <xf numFmtId="20" fontId="2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 applyProtection="1">
      <alignment horizontal="center"/>
      <protection/>
    </xf>
    <xf numFmtId="9" fontId="2" fillId="0" borderId="20" xfId="55" applyFont="1" applyBorder="1" applyAlignment="1">
      <alignment/>
    </xf>
    <xf numFmtId="0" fontId="1" fillId="0" borderId="0" xfId="0" applyFont="1" applyBorder="1" applyAlignment="1">
      <alignment/>
    </xf>
    <xf numFmtId="9" fontId="2" fillId="0" borderId="0" xfId="55" applyFont="1" applyBorder="1" applyAlignment="1">
      <alignment/>
    </xf>
    <xf numFmtId="194" fontId="1" fillId="0" borderId="0" xfId="59" applyNumberFormat="1" applyFont="1" applyBorder="1" applyAlignment="1">
      <alignment/>
    </xf>
    <xf numFmtId="9" fontId="2" fillId="0" borderId="19" xfId="55" applyFont="1" applyBorder="1" applyAlignment="1">
      <alignment/>
    </xf>
    <xf numFmtId="9" fontId="1" fillId="0" borderId="19" xfId="55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9" fontId="1" fillId="0" borderId="20" xfId="55" applyFont="1" applyBorder="1" applyAlignment="1">
      <alignment/>
    </xf>
    <xf numFmtId="194" fontId="2" fillId="0" borderId="12" xfId="59" applyNumberFormat="1" applyFont="1" applyBorder="1" applyAlignment="1">
      <alignment/>
    </xf>
    <xf numFmtId="194" fontId="2" fillId="0" borderId="20" xfId="59" applyNumberFormat="1" applyFont="1" applyBorder="1" applyAlignment="1">
      <alignment/>
    </xf>
    <xf numFmtId="171" fontId="2" fillId="0" borderId="20" xfId="55" applyNumberFormat="1" applyFont="1" applyBorder="1" applyAlignment="1">
      <alignment/>
    </xf>
    <xf numFmtId="170" fontId="2" fillId="0" borderId="0" xfId="59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96" fontId="1" fillId="0" borderId="13" xfId="55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85" fontId="1" fillId="0" borderId="13" xfId="59" applyFont="1" applyBorder="1" applyAlignment="1">
      <alignment/>
    </xf>
    <xf numFmtId="0" fontId="2" fillId="0" borderId="14" xfId="0" applyFont="1" applyBorder="1" applyAlignment="1">
      <alignment horizontal="center"/>
    </xf>
    <xf numFmtId="170" fontId="2" fillId="0" borderId="14" xfId="59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0" fontId="2" fillId="0" borderId="16" xfId="59" applyNumberFormat="1" applyFont="1" applyBorder="1" applyAlignment="1">
      <alignment/>
    </xf>
    <xf numFmtId="170" fontId="2" fillId="0" borderId="21" xfId="59" applyNumberFormat="1" applyFont="1" applyBorder="1" applyAlignment="1">
      <alignment/>
    </xf>
    <xf numFmtId="170" fontId="2" fillId="0" borderId="22" xfId="59" applyNumberFormat="1" applyFont="1" applyBorder="1" applyAlignment="1">
      <alignment/>
    </xf>
    <xf numFmtId="170" fontId="2" fillId="0" borderId="23" xfId="59" applyNumberFormat="1" applyFont="1" applyBorder="1" applyAlignment="1">
      <alignment/>
    </xf>
    <xf numFmtId="170" fontId="1" fillId="0" borderId="20" xfId="59" applyNumberFormat="1" applyFont="1" applyBorder="1" applyAlignment="1">
      <alignment/>
    </xf>
    <xf numFmtId="194" fontId="1" fillId="0" borderId="20" xfId="59" applyNumberFormat="1" applyFont="1" applyBorder="1" applyAlignment="1">
      <alignment/>
    </xf>
    <xf numFmtId="194" fontId="1" fillId="0" borderId="23" xfId="59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85" fontId="1" fillId="0" borderId="21" xfId="59" applyFont="1" applyBorder="1" applyAlignment="1">
      <alignment horizontal="center"/>
    </xf>
    <xf numFmtId="185" fontId="1" fillId="0" borderId="14" xfId="59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85" fontId="1" fillId="0" borderId="16" xfId="59" applyFont="1" applyBorder="1" applyAlignment="1">
      <alignment/>
    </xf>
    <xf numFmtId="196" fontId="1" fillId="0" borderId="13" xfId="55" applyNumberFormat="1" applyFont="1" applyBorder="1" applyAlignment="1" quotePrefix="1">
      <alignment horizontal="center"/>
    </xf>
    <xf numFmtId="194" fontId="1" fillId="0" borderId="12" xfId="59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0" xfId="59" applyNumberFormat="1" applyFont="1" applyFill="1" applyBorder="1" applyAlignment="1">
      <alignment/>
    </xf>
    <xf numFmtId="170" fontId="2" fillId="0" borderId="22" xfId="59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70" fontId="2" fillId="0" borderId="16" xfId="59" applyNumberFormat="1" applyFont="1" applyFill="1" applyBorder="1" applyAlignment="1">
      <alignment/>
    </xf>
    <xf numFmtId="170" fontId="2" fillId="0" borderId="23" xfId="59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70" fontId="2" fillId="0" borderId="14" xfId="59" applyNumberFormat="1" applyFont="1" applyFill="1" applyBorder="1" applyAlignment="1">
      <alignment/>
    </xf>
    <xf numFmtId="170" fontId="2" fillId="0" borderId="21" xfId="59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1" fillId="32" borderId="24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197" fontId="1" fillId="0" borderId="12" xfId="0" applyNumberFormat="1" applyFont="1" applyBorder="1" applyAlignment="1">
      <alignment horizontal="center"/>
    </xf>
    <xf numFmtId="197" fontId="1" fillId="0" borderId="13" xfId="0" applyNumberFormat="1" applyFont="1" applyBorder="1" applyAlignment="1">
      <alignment horizontal="center"/>
    </xf>
    <xf numFmtId="197" fontId="1" fillId="0" borderId="19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197" fontId="1" fillId="0" borderId="20" xfId="0" applyNumberFormat="1" applyFont="1" applyBorder="1" applyAlignment="1">
      <alignment horizontal="center"/>
    </xf>
    <xf numFmtId="197" fontId="6" fillId="0" borderId="2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8.7109375" style="5" customWidth="1"/>
    <col min="2" max="2" width="48.7109375" style="12" bestFit="1" customWidth="1"/>
    <col min="3" max="3" width="13.7109375" style="5" customWidth="1"/>
    <col min="4" max="4" width="0.5625" style="12" customWidth="1"/>
    <col min="5" max="5" width="17.7109375" style="12" customWidth="1"/>
    <col min="6" max="6" width="1.57421875" style="12" customWidth="1"/>
    <col min="7" max="7" width="20.28125" style="12" bestFit="1" customWidth="1"/>
    <col min="8" max="16384" width="8.8515625" style="12" customWidth="1"/>
  </cols>
  <sheetData>
    <row r="1" spans="1:7" s="35" customFormat="1" ht="15">
      <c r="A1" s="109" t="s">
        <v>275</v>
      </c>
      <c r="B1" s="109"/>
      <c r="C1" s="109"/>
      <c r="D1" s="109"/>
      <c r="E1" s="109"/>
      <c r="F1" s="109"/>
      <c r="G1" s="109"/>
    </row>
    <row r="2" ht="12" thickBot="1"/>
    <row r="3" spans="1:7" ht="12" thickBot="1">
      <c r="A3" s="98" t="s">
        <v>176</v>
      </c>
      <c r="B3" s="99"/>
      <c r="C3" s="99"/>
      <c r="D3" s="99"/>
      <c r="E3" s="99"/>
      <c r="F3" s="99"/>
      <c r="G3" s="100"/>
    </row>
    <row r="4" spans="2:7" ht="12">
      <c r="B4" s="2"/>
      <c r="C4" s="2"/>
      <c r="E4" s="2"/>
      <c r="G4" s="2"/>
    </row>
    <row r="5" spans="2:5" ht="12">
      <c r="B5" s="36" t="s">
        <v>143</v>
      </c>
      <c r="C5" s="101"/>
      <c r="D5" s="102"/>
      <c r="E5" s="103"/>
    </row>
    <row r="6" spans="2:5" ht="3.75" customHeight="1">
      <c r="B6" s="13"/>
      <c r="C6" s="16"/>
      <c r="E6" s="39"/>
    </row>
    <row r="7" spans="2:5" ht="12">
      <c r="B7" s="36" t="s">
        <v>273</v>
      </c>
      <c r="C7" s="101"/>
      <c r="D7" s="102"/>
      <c r="E7" s="103"/>
    </row>
    <row r="8" spans="2:5" ht="3.75" customHeight="1">
      <c r="B8" s="13"/>
      <c r="C8" s="16"/>
      <c r="E8" s="39"/>
    </row>
    <row r="9" spans="2:5" ht="12">
      <c r="B9" s="36" t="s">
        <v>145</v>
      </c>
      <c r="C9" s="101"/>
      <c r="D9" s="102"/>
      <c r="E9" s="103"/>
    </row>
    <row r="10" spans="2:5" ht="3.75" customHeight="1">
      <c r="B10" s="13"/>
      <c r="C10" s="16"/>
      <c r="E10" s="39"/>
    </row>
    <row r="11" spans="2:5" ht="12">
      <c r="B11" s="36" t="s">
        <v>144</v>
      </c>
      <c r="C11" s="101"/>
      <c r="D11" s="102"/>
      <c r="E11" s="103"/>
    </row>
    <row r="12" spans="2:5" ht="3.75" customHeight="1">
      <c r="B12" s="13"/>
      <c r="C12" s="16"/>
      <c r="E12" s="39"/>
    </row>
    <row r="13" spans="2:5" ht="12">
      <c r="B13" s="36" t="s">
        <v>274</v>
      </c>
      <c r="C13" s="106"/>
      <c r="D13" s="107"/>
      <c r="E13" s="108"/>
    </row>
    <row r="14" spans="2:5" ht="3.75" customHeight="1">
      <c r="B14" s="13"/>
      <c r="C14" s="16"/>
      <c r="E14" s="39"/>
    </row>
    <row r="15" spans="2:5" ht="12">
      <c r="B15" s="36" t="s">
        <v>104</v>
      </c>
      <c r="C15" s="41"/>
      <c r="E15" s="36" t="s">
        <v>139</v>
      </c>
    </row>
    <row r="16" spans="2:5" ht="3.75" customHeight="1">
      <c r="B16" s="13"/>
      <c r="C16" s="16"/>
      <c r="E16" s="13"/>
    </row>
    <row r="17" spans="2:5" ht="12.75">
      <c r="B17" s="36" t="s">
        <v>140</v>
      </c>
      <c r="C17" s="101"/>
      <c r="D17" s="104"/>
      <c r="E17" s="105"/>
    </row>
    <row r="18" spans="2:5" ht="3.75" customHeight="1">
      <c r="B18" s="13"/>
      <c r="C18" s="16"/>
      <c r="E18" s="39"/>
    </row>
    <row r="19" spans="2:5" ht="12.75">
      <c r="B19" s="36" t="s">
        <v>142</v>
      </c>
      <c r="C19" s="101"/>
      <c r="D19" s="104"/>
      <c r="E19" s="105"/>
    </row>
    <row r="20" spans="2:5" ht="3.75" customHeight="1">
      <c r="B20" s="13"/>
      <c r="C20" s="16"/>
      <c r="E20" s="39"/>
    </row>
    <row r="21" spans="2:5" ht="12.75">
      <c r="B21" s="36" t="s">
        <v>279</v>
      </c>
      <c r="C21" s="101"/>
      <c r="D21" s="104"/>
      <c r="E21" s="105"/>
    </row>
    <row r="22" spans="2:5" ht="3.75" customHeight="1">
      <c r="B22" s="13"/>
      <c r="C22" s="16"/>
      <c r="E22" s="39"/>
    </row>
    <row r="23" spans="2:5" ht="12">
      <c r="B23" s="36" t="s">
        <v>148</v>
      </c>
      <c r="C23" s="37" t="s">
        <v>149</v>
      </c>
      <c r="E23" s="42"/>
    </row>
    <row r="24" spans="2:5" ht="3.75" customHeight="1">
      <c r="B24" s="13"/>
      <c r="C24" s="38"/>
      <c r="E24" s="40"/>
    </row>
    <row r="25" spans="2:5" ht="12.75">
      <c r="B25" s="36" t="s">
        <v>147</v>
      </c>
      <c r="C25" s="101"/>
      <c r="D25" s="104"/>
      <c r="E25" s="105"/>
    </row>
    <row r="26" ht="12" thickBot="1"/>
    <row r="27" spans="1:7" ht="12" thickBot="1">
      <c r="A27" s="98" t="s">
        <v>175</v>
      </c>
      <c r="B27" s="99"/>
      <c r="C27" s="99"/>
      <c r="D27" s="99"/>
      <c r="E27" s="99"/>
      <c r="F27" s="99"/>
      <c r="G27" s="100"/>
    </row>
    <row r="28" spans="2:7" ht="12">
      <c r="B28" s="2"/>
      <c r="C28" s="2"/>
      <c r="E28" s="2"/>
      <c r="G28" s="2"/>
    </row>
    <row r="29" spans="2:5" ht="12">
      <c r="B29" s="10" t="s">
        <v>151</v>
      </c>
      <c r="C29" s="41"/>
      <c r="D29" s="14"/>
      <c r="E29" s="49" t="s">
        <v>129</v>
      </c>
    </row>
    <row r="30" spans="2:5" ht="3.75" customHeight="1">
      <c r="B30" s="13"/>
      <c r="C30" s="16"/>
      <c r="D30" s="13"/>
      <c r="E30" s="13"/>
    </row>
    <row r="31" spans="2:5" ht="12" customHeight="1">
      <c r="B31" s="36" t="s">
        <v>400</v>
      </c>
      <c r="C31" s="96"/>
      <c r="D31" s="14"/>
      <c r="E31" s="49"/>
    </row>
    <row r="32" spans="2:5" ht="3.75" customHeight="1">
      <c r="B32" s="13"/>
      <c r="C32" s="16"/>
      <c r="D32" s="13"/>
      <c r="E32" s="13"/>
    </row>
    <row r="33" spans="2:5" ht="12">
      <c r="B33" s="10" t="s">
        <v>152</v>
      </c>
      <c r="C33" s="41"/>
      <c r="D33" s="14"/>
      <c r="E33" s="49" t="s">
        <v>129</v>
      </c>
    </row>
    <row r="34" spans="2:5" ht="3.75" customHeight="1">
      <c r="B34" s="13"/>
      <c r="C34" s="16"/>
      <c r="D34" s="13"/>
      <c r="E34" s="13"/>
    </row>
    <row r="35" spans="2:5" ht="12">
      <c r="B35" s="10" t="s">
        <v>153</v>
      </c>
      <c r="C35" s="41"/>
      <c r="D35" s="14"/>
      <c r="E35" s="49" t="s">
        <v>129</v>
      </c>
    </row>
    <row r="36" spans="2:5" ht="3.75" customHeight="1">
      <c r="B36" s="13"/>
      <c r="C36" s="16"/>
      <c r="D36" s="13"/>
      <c r="E36" s="13"/>
    </row>
    <row r="37" spans="2:5" ht="12">
      <c r="B37" s="10" t="s">
        <v>154</v>
      </c>
      <c r="C37" s="41"/>
      <c r="D37" s="14"/>
      <c r="E37" s="49" t="s">
        <v>129</v>
      </c>
    </row>
    <row r="38" ht="12" customHeight="1" thickBot="1"/>
    <row r="39" spans="1:7" ht="12" customHeight="1" thickBot="1">
      <c r="A39" s="98" t="s">
        <v>263</v>
      </c>
      <c r="B39" s="99"/>
      <c r="C39" s="99"/>
      <c r="D39" s="99"/>
      <c r="E39" s="99"/>
      <c r="F39" s="99"/>
      <c r="G39" s="100"/>
    </row>
    <row r="40" spans="2:7" ht="12" customHeight="1">
      <c r="B40" s="2"/>
      <c r="E40" s="3" t="s">
        <v>131</v>
      </c>
      <c r="G40" s="3" t="s">
        <v>155</v>
      </c>
    </row>
    <row r="41" spans="1:7" ht="12" customHeight="1">
      <c r="A41" s="5" t="s">
        <v>84</v>
      </c>
      <c r="B41" s="6" t="str">
        <f>Begroting!B14</f>
        <v>ONTWIKKELINGSKOSTEN</v>
      </c>
      <c r="C41" s="15"/>
      <c r="D41" s="51"/>
      <c r="E41" s="21">
        <f>Begroting!G24</f>
        <v>0</v>
      </c>
      <c r="G41" s="29"/>
    </row>
    <row r="42" spans="1:7" ht="12" customHeight="1">
      <c r="A42" s="5" t="s">
        <v>92</v>
      </c>
      <c r="B42" s="7" t="str">
        <f>Begroting!B26</f>
        <v>SCENARIO- EN REGIEKOSTEN</v>
      </c>
      <c r="C42" s="16"/>
      <c r="D42" s="13"/>
      <c r="E42" s="22">
        <f>Begroting!G34</f>
        <v>0</v>
      </c>
      <c r="G42" s="30"/>
    </row>
    <row r="43" spans="1:7" ht="12" customHeight="1">
      <c r="A43" s="5" t="s">
        <v>1</v>
      </c>
      <c r="B43" s="7" t="str">
        <f>Begroting!B36</f>
        <v>CREW</v>
      </c>
      <c r="C43" s="16"/>
      <c r="D43" s="13"/>
      <c r="E43" s="22">
        <f>Begroting!G54</f>
        <v>0</v>
      </c>
      <c r="G43" s="30"/>
    </row>
    <row r="44" spans="1:7" ht="12" customHeight="1">
      <c r="A44" s="5" t="s">
        <v>5</v>
      </c>
      <c r="B44" s="7" t="str">
        <f>Begroting!B56</f>
        <v>APPARATUUR</v>
      </c>
      <c r="C44" s="16"/>
      <c r="D44" s="13"/>
      <c r="E44" s="22">
        <f>Begroting!G65</f>
        <v>0</v>
      </c>
      <c r="G44" s="30"/>
    </row>
    <row r="45" spans="1:7" ht="12" customHeight="1">
      <c r="A45" s="5" t="s">
        <v>10</v>
      </c>
      <c r="B45" s="7" t="str">
        <f>Begroting!B67</f>
        <v>MATERIAALKOSTEN</v>
      </c>
      <c r="C45" s="16"/>
      <c r="D45" s="13"/>
      <c r="E45" s="22">
        <f>Begroting!G78</f>
        <v>0</v>
      </c>
      <c r="G45" s="30"/>
    </row>
    <row r="46" spans="1:7" ht="12" customHeight="1">
      <c r="A46" s="5" t="s">
        <v>18</v>
      </c>
      <c r="B46" s="7" t="str">
        <f>Begroting!B80</f>
        <v>LOCATIEKOSTEN</v>
      </c>
      <c r="C46" s="16"/>
      <c r="D46" s="13"/>
      <c r="E46" s="23">
        <f>Begroting!G85</f>
        <v>0</v>
      </c>
      <c r="G46" s="30"/>
    </row>
    <row r="47" spans="1:7" ht="12" customHeight="1">
      <c r="A47" s="5" t="s">
        <v>20</v>
      </c>
      <c r="B47" s="7" t="str">
        <f>Begroting!B87</f>
        <v>MONTAGE/PROJECTIE</v>
      </c>
      <c r="C47" s="16"/>
      <c r="D47" s="13"/>
      <c r="E47" s="22">
        <f>Begroting!G94</f>
        <v>0</v>
      </c>
      <c r="G47" s="30"/>
    </row>
    <row r="48" spans="1:7" ht="12" customHeight="1">
      <c r="A48" s="5" t="s">
        <v>27</v>
      </c>
      <c r="B48" s="7" t="str">
        <f>Begroting!B96</f>
        <v>BEELDBEWERKING</v>
      </c>
      <c r="C48" s="16"/>
      <c r="D48" s="13"/>
      <c r="E48" s="22">
        <f>Begroting!G115</f>
        <v>0</v>
      </c>
      <c r="G48" s="30"/>
    </row>
    <row r="49" spans="1:7" ht="12" customHeight="1">
      <c r="A49" s="5" t="s">
        <v>32</v>
      </c>
      <c r="B49" s="7" t="str">
        <f>Begroting!B117</f>
        <v>GELUIDSNABEWERKING</v>
      </c>
      <c r="C49" s="16"/>
      <c r="D49" s="13"/>
      <c r="E49" s="22">
        <f>Begroting!G132</f>
        <v>0</v>
      </c>
      <c r="G49" s="30"/>
    </row>
    <row r="50" spans="1:7" ht="12" customHeight="1">
      <c r="A50" s="5" t="s">
        <v>40</v>
      </c>
      <c r="B50" s="7" t="str">
        <f>Begroting!B134</f>
        <v>MUZIEK</v>
      </c>
      <c r="C50" s="16"/>
      <c r="D50" s="13"/>
      <c r="E50" s="22">
        <f>Begroting!G140</f>
        <v>0</v>
      </c>
      <c r="G50" s="30"/>
    </row>
    <row r="51" spans="1:7" ht="12" customHeight="1">
      <c r="A51" s="5" t="s">
        <v>41</v>
      </c>
      <c r="B51" s="7" t="str">
        <f>Begroting!B142</f>
        <v>BEELDRECHTEN</v>
      </c>
      <c r="C51" s="16"/>
      <c r="D51" s="13"/>
      <c r="E51" s="23">
        <f>Begroting!G147</f>
        <v>0</v>
      </c>
      <c r="G51" s="31"/>
    </row>
    <row r="52" spans="1:7" ht="12" customHeight="1">
      <c r="A52" s="5" t="s">
        <v>50</v>
      </c>
      <c r="B52" s="7" t="str">
        <f>Begroting!B149</f>
        <v>REIS- EN VERBLIJFKOSTEN</v>
      </c>
      <c r="C52" s="16"/>
      <c r="D52" s="13"/>
      <c r="E52" s="22">
        <f>Begroting!G170</f>
        <v>0</v>
      </c>
      <c r="G52" s="31"/>
    </row>
    <row r="53" spans="1:7" ht="12" customHeight="1">
      <c r="A53" s="5" t="s">
        <v>56</v>
      </c>
      <c r="B53" s="7" t="str">
        <f>Begroting!B172</f>
        <v>UITBRENG EN PUBLICITEIT</v>
      </c>
      <c r="C53" s="16"/>
      <c r="D53" s="13"/>
      <c r="E53" s="23">
        <f>Begroting!G189</f>
        <v>0</v>
      </c>
      <c r="G53" s="31"/>
    </row>
    <row r="54" spans="1:7" ht="12" customHeight="1">
      <c r="A54" s="5" t="s">
        <v>73</v>
      </c>
      <c r="B54" s="7" t="str">
        <f>Begroting!B191</f>
        <v>ALGEMENE PRODUCTIEKOSTEN</v>
      </c>
      <c r="C54" s="16"/>
      <c r="D54" s="13"/>
      <c r="E54" s="23">
        <f>Begroting!G201</f>
        <v>0</v>
      </c>
      <c r="G54" s="31"/>
    </row>
    <row r="55" spans="1:7" ht="12" customHeight="1">
      <c r="A55" s="5" t="s">
        <v>82</v>
      </c>
      <c r="B55" s="7" t="str">
        <f>Begroting!B203</f>
        <v>VERZEKERINGEN</v>
      </c>
      <c r="C55" s="16"/>
      <c r="D55" s="13"/>
      <c r="E55" s="23">
        <f>Begroting!G208</f>
        <v>0</v>
      </c>
      <c r="G55" s="31"/>
    </row>
    <row r="56" spans="2:7" ht="12" customHeight="1">
      <c r="B56" s="20" t="s">
        <v>102</v>
      </c>
      <c r="C56" s="11"/>
      <c r="D56" s="14"/>
      <c r="E56" s="28">
        <f>SUM(E41:E55)</f>
        <v>0</v>
      </c>
      <c r="G56" s="28">
        <f>SUM(G41:G55)</f>
        <v>0</v>
      </c>
    </row>
    <row r="57" spans="5:7" ht="12" customHeight="1">
      <c r="E57" s="4"/>
      <c r="G57" s="4"/>
    </row>
    <row r="58" spans="1:5" ht="12" customHeight="1">
      <c r="A58" s="5" t="s">
        <v>180</v>
      </c>
      <c r="B58" s="12" t="s">
        <v>382</v>
      </c>
      <c r="C58" s="1" t="s">
        <v>101</v>
      </c>
      <c r="E58" s="5"/>
    </row>
    <row r="59" spans="2:7" ht="12" customHeight="1">
      <c r="B59" s="10" t="s">
        <v>264</v>
      </c>
      <c r="C59" s="79">
        <v>0</v>
      </c>
      <c r="D59" s="14"/>
      <c r="E59" s="24">
        <f>(E56-E41)*C59</f>
        <v>0</v>
      </c>
      <c r="G59" s="25">
        <f>E56+E60-G56</f>
        <v>0</v>
      </c>
    </row>
    <row r="60" spans="2:7" ht="12" customHeight="1">
      <c r="B60" s="13"/>
      <c r="C60" s="8"/>
      <c r="E60" s="32">
        <f>SUM(E59)</f>
        <v>0</v>
      </c>
      <c r="G60" s="25">
        <f>SUM(G59)</f>
        <v>0</v>
      </c>
    </row>
    <row r="61" ht="12" customHeight="1">
      <c r="E61" s="5"/>
    </row>
    <row r="62" spans="1:5" ht="12" customHeight="1">
      <c r="A62" s="5" t="s">
        <v>182</v>
      </c>
      <c r="B62" s="12" t="s">
        <v>383</v>
      </c>
      <c r="C62" s="1" t="s">
        <v>101</v>
      </c>
      <c r="E62" s="5"/>
    </row>
    <row r="63" spans="2:7" ht="12" customHeight="1">
      <c r="B63" s="10" t="s">
        <v>150</v>
      </c>
      <c r="C63" s="59">
        <v>0</v>
      </c>
      <c r="D63" s="14"/>
      <c r="E63" s="24">
        <f>(E56-E41)*C63</f>
        <v>0</v>
      </c>
      <c r="G63" s="33">
        <f>E63</f>
        <v>0</v>
      </c>
    </row>
    <row r="64" spans="2:7" ht="12" customHeight="1">
      <c r="B64" s="10" t="s">
        <v>265</v>
      </c>
      <c r="C64" s="59">
        <v>0</v>
      </c>
      <c r="D64" s="14"/>
      <c r="E64" s="24">
        <f>(E56-E41)*C64</f>
        <v>0</v>
      </c>
      <c r="G64" s="33">
        <f>E64</f>
        <v>0</v>
      </c>
    </row>
    <row r="65" spans="2:7" ht="12" customHeight="1">
      <c r="B65" s="13"/>
      <c r="C65" s="8"/>
      <c r="E65" s="32">
        <f>SUM(E63:E64)</f>
        <v>0</v>
      </c>
      <c r="G65" s="25">
        <f>SUM(G63)</f>
        <v>0</v>
      </c>
    </row>
    <row r="66" ht="12" customHeight="1">
      <c r="E66" s="5"/>
    </row>
    <row r="67" spans="2:7" ht="12" customHeight="1">
      <c r="B67" s="20" t="s">
        <v>103</v>
      </c>
      <c r="C67" s="11"/>
      <c r="D67" s="14"/>
      <c r="E67" s="26">
        <f>E56+E60+E65</f>
        <v>0</v>
      </c>
      <c r="G67" s="25">
        <f>G56+G60+G65</f>
        <v>0</v>
      </c>
    </row>
    <row r="68" ht="12" customHeight="1">
      <c r="B68" s="12" t="s">
        <v>83</v>
      </c>
    </row>
    <row r="69" ht="12" customHeight="1">
      <c r="B69" s="97" t="s">
        <v>384</v>
      </c>
    </row>
    <row r="70" ht="12" customHeight="1" thickBot="1"/>
    <row r="71" spans="1:7" ht="12" customHeight="1" thickBot="1">
      <c r="A71" s="98" t="s">
        <v>369</v>
      </c>
      <c r="B71" s="99"/>
      <c r="C71" s="99"/>
      <c r="D71" s="99"/>
      <c r="E71" s="99"/>
      <c r="F71" s="99"/>
      <c r="G71" s="100"/>
    </row>
    <row r="72" spans="1:7" ht="12" customHeight="1">
      <c r="A72" s="1"/>
      <c r="B72" s="1"/>
      <c r="C72" s="1"/>
      <c r="E72" s="1"/>
      <c r="G72" s="3"/>
    </row>
    <row r="73" spans="1:7" ht="12" customHeight="1">
      <c r="A73" s="1" t="s">
        <v>171</v>
      </c>
      <c r="B73" s="44" t="s">
        <v>160</v>
      </c>
      <c r="C73" s="17" t="s">
        <v>161</v>
      </c>
      <c r="D73" s="13"/>
      <c r="E73" s="17" t="s">
        <v>162</v>
      </c>
      <c r="F73" s="13"/>
      <c r="G73" s="17" t="s">
        <v>166</v>
      </c>
    </row>
    <row r="74" spans="2:7" ht="12" customHeight="1">
      <c r="B74" s="10" t="s">
        <v>156</v>
      </c>
      <c r="C74" s="54">
        <v>0</v>
      </c>
      <c r="D74" s="49"/>
      <c r="E74" s="43" t="e">
        <f>C74/C102</f>
        <v>#DIV/0!</v>
      </c>
      <c r="F74" s="13"/>
      <c r="G74" s="55" t="s">
        <v>170</v>
      </c>
    </row>
    <row r="75" spans="2:7" ht="12" customHeight="1">
      <c r="B75" s="10" t="s">
        <v>157</v>
      </c>
      <c r="C75" s="54">
        <v>0</v>
      </c>
      <c r="D75" s="49"/>
      <c r="E75" s="43" t="e">
        <f>C75/C102</f>
        <v>#DIV/0!</v>
      </c>
      <c r="F75" s="13"/>
      <c r="G75" s="55" t="s">
        <v>170</v>
      </c>
    </row>
    <row r="76" spans="2:7" ht="12" customHeight="1">
      <c r="B76" s="10" t="s">
        <v>158</v>
      </c>
      <c r="C76" s="54">
        <v>0</v>
      </c>
      <c r="D76" s="49"/>
      <c r="E76" s="43" t="e">
        <f>C76/C102</f>
        <v>#DIV/0!</v>
      </c>
      <c r="F76" s="13"/>
      <c r="G76" s="55" t="s">
        <v>170</v>
      </c>
    </row>
    <row r="77" spans="2:7" ht="12" customHeight="1">
      <c r="B77" s="10" t="s">
        <v>159</v>
      </c>
      <c r="C77" s="54">
        <v>0</v>
      </c>
      <c r="D77" s="49"/>
      <c r="E77" s="43" t="e">
        <f>C77/C102</f>
        <v>#DIV/0!</v>
      </c>
      <c r="F77" s="13"/>
      <c r="G77" s="55" t="s">
        <v>170</v>
      </c>
    </row>
    <row r="78" spans="2:7" ht="12" customHeight="1">
      <c r="B78" s="10" t="s">
        <v>266</v>
      </c>
      <c r="C78" s="54">
        <v>0</v>
      </c>
      <c r="D78" s="49"/>
      <c r="E78" s="43" t="e">
        <f>C78/C102</f>
        <v>#DIV/0!</v>
      </c>
      <c r="F78" s="13"/>
      <c r="G78" s="55" t="s">
        <v>170</v>
      </c>
    </row>
    <row r="79" spans="2:7" ht="12" customHeight="1">
      <c r="B79" s="10" t="s">
        <v>387</v>
      </c>
      <c r="C79" s="54">
        <v>0</v>
      </c>
      <c r="D79" s="49"/>
      <c r="E79" s="43" t="e">
        <f>C79/C102</f>
        <v>#DIV/0!</v>
      </c>
      <c r="F79" s="13"/>
      <c r="G79" s="55" t="s">
        <v>170</v>
      </c>
    </row>
    <row r="80" spans="2:7" ht="12" customHeight="1">
      <c r="B80" s="10" t="s">
        <v>388</v>
      </c>
      <c r="C80" s="54">
        <v>0</v>
      </c>
      <c r="D80" s="49"/>
      <c r="E80" s="43" t="e">
        <f>C80/C102</f>
        <v>#DIV/0!</v>
      </c>
      <c r="F80" s="13"/>
      <c r="G80" s="55" t="s">
        <v>170</v>
      </c>
    </row>
    <row r="81" spans="2:7" ht="12" customHeight="1">
      <c r="B81" s="10" t="s">
        <v>389</v>
      </c>
      <c r="C81" s="54">
        <v>0</v>
      </c>
      <c r="D81" s="49"/>
      <c r="E81" s="43" t="e">
        <f>C81/C102</f>
        <v>#DIV/0!</v>
      </c>
      <c r="F81" s="13"/>
      <c r="G81" s="55" t="s">
        <v>170</v>
      </c>
    </row>
    <row r="82" spans="2:7" ht="12" customHeight="1">
      <c r="B82" s="10" t="s">
        <v>370</v>
      </c>
      <c r="C82" s="54">
        <v>0</v>
      </c>
      <c r="D82" s="49"/>
      <c r="E82" s="43" t="e">
        <f>C82/C102</f>
        <v>#DIV/0!</v>
      </c>
      <c r="F82" s="13"/>
      <c r="G82" s="55" t="s">
        <v>170</v>
      </c>
    </row>
    <row r="83" spans="2:7" ht="12" customHeight="1">
      <c r="B83" s="10" t="s">
        <v>371</v>
      </c>
      <c r="C83" s="54">
        <v>0</v>
      </c>
      <c r="D83" s="49"/>
      <c r="E83" s="43" t="e">
        <f>C83/C102</f>
        <v>#DIV/0!</v>
      </c>
      <c r="F83" s="13"/>
      <c r="G83" s="55" t="s">
        <v>170</v>
      </c>
    </row>
    <row r="84" spans="2:7" ht="12" customHeight="1">
      <c r="B84" s="20" t="s">
        <v>165</v>
      </c>
      <c r="C84" s="80">
        <f>SUM(C74:C83)</f>
        <v>0</v>
      </c>
      <c r="D84" s="49"/>
      <c r="E84" s="47" t="e">
        <f>SUM(E74:E83)</f>
        <v>#DIV/0!</v>
      </c>
      <c r="F84" s="13"/>
      <c r="G84" s="27"/>
    </row>
    <row r="85" spans="2:7" ht="12" customHeight="1">
      <c r="B85" s="13"/>
      <c r="C85" s="27"/>
      <c r="D85" s="13"/>
      <c r="E85" s="45"/>
      <c r="F85" s="13"/>
      <c r="G85" s="27"/>
    </row>
    <row r="86" spans="1:7" ht="12" customHeight="1">
      <c r="A86" s="1" t="s">
        <v>172</v>
      </c>
      <c r="B86" s="44" t="s">
        <v>163</v>
      </c>
      <c r="C86" s="34"/>
      <c r="D86" s="13"/>
      <c r="E86" s="45"/>
      <c r="F86" s="13"/>
      <c r="G86" s="34"/>
    </row>
    <row r="87" spans="2:7" ht="12" customHeight="1">
      <c r="B87" s="10" t="s">
        <v>385</v>
      </c>
      <c r="C87" s="54">
        <v>0</v>
      </c>
      <c r="D87" s="49"/>
      <c r="E87" s="43" t="e">
        <f>C87/C102</f>
        <v>#DIV/0!</v>
      </c>
      <c r="F87" s="13"/>
      <c r="G87" s="55" t="s">
        <v>170</v>
      </c>
    </row>
    <row r="88" spans="2:7" ht="12" customHeight="1">
      <c r="B88" s="10" t="s">
        <v>386</v>
      </c>
      <c r="C88" s="54">
        <v>0</v>
      </c>
      <c r="D88" s="49"/>
      <c r="E88" s="43" t="e">
        <f>C88/C102</f>
        <v>#DIV/0!</v>
      </c>
      <c r="F88" s="13"/>
      <c r="G88" s="55" t="s">
        <v>170</v>
      </c>
    </row>
    <row r="89" spans="2:7" ht="12" customHeight="1">
      <c r="B89" s="10" t="s">
        <v>276</v>
      </c>
      <c r="C89" s="54">
        <v>0</v>
      </c>
      <c r="D89" s="49"/>
      <c r="E89" s="43" t="e">
        <f>C89/C102</f>
        <v>#DIV/0!</v>
      </c>
      <c r="F89" s="13"/>
      <c r="G89" s="55" t="s">
        <v>170</v>
      </c>
    </row>
    <row r="90" spans="2:7" ht="12" customHeight="1">
      <c r="B90" s="10" t="s">
        <v>281</v>
      </c>
      <c r="C90" s="54">
        <v>0</v>
      </c>
      <c r="D90" s="49"/>
      <c r="E90" s="43" t="e">
        <f>C90/C102</f>
        <v>#DIV/0!</v>
      </c>
      <c r="F90" s="13"/>
      <c r="G90" s="55" t="s">
        <v>170</v>
      </c>
    </row>
    <row r="91" spans="2:7" ht="12" customHeight="1">
      <c r="B91" s="10" t="s">
        <v>277</v>
      </c>
      <c r="C91" s="54">
        <v>0</v>
      </c>
      <c r="D91" s="49"/>
      <c r="E91" s="43" t="e">
        <f>C91/C102</f>
        <v>#DIV/0!</v>
      </c>
      <c r="F91" s="13"/>
      <c r="G91" s="55" t="s">
        <v>170</v>
      </c>
    </row>
    <row r="92" spans="2:7" ht="12" customHeight="1">
      <c r="B92" s="10" t="s">
        <v>278</v>
      </c>
      <c r="C92" s="54">
        <v>0</v>
      </c>
      <c r="D92" s="49"/>
      <c r="E92" s="56" t="e">
        <f>C92/C102</f>
        <v>#DIV/0!</v>
      </c>
      <c r="F92" s="13"/>
      <c r="G92" s="55" t="s">
        <v>170</v>
      </c>
    </row>
    <row r="93" spans="2:7" ht="12" customHeight="1">
      <c r="B93" s="10" t="s">
        <v>198</v>
      </c>
      <c r="C93" s="54">
        <v>0</v>
      </c>
      <c r="D93" s="49"/>
      <c r="E93" s="43" t="e">
        <f>C93/C102</f>
        <v>#DIV/0!</v>
      </c>
      <c r="F93" s="13"/>
      <c r="G93" s="55" t="s">
        <v>170</v>
      </c>
    </row>
    <row r="94" spans="2:7" ht="12" customHeight="1">
      <c r="B94" s="20" t="s">
        <v>168</v>
      </c>
      <c r="C94" s="80">
        <f>SUM(C87:C93)</f>
        <v>0</v>
      </c>
      <c r="D94" s="49"/>
      <c r="E94" s="53" t="e">
        <f>SUM(E87:F93)</f>
        <v>#DIV/0!</v>
      </c>
      <c r="F94" s="13"/>
      <c r="G94" s="27"/>
    </row>
    <row r="95" spans="2:7" ht="12" customHeight="1">
      <c r="B95" s="13"/>
      <c r="C95" s="27"/>
      <c r="D95" s="13"/>
      <c r="E95" s="45"/>
      <c r="F95" s="13"/>
      <c r="G95" s="27"/>
    </row>
    <row r="96" spans="1:7" ht="12" customHeight="1">
      <c r="A96" s="1" t="s">
        <v>173</v>
      </c>
      <c r="B96" s="44" t="s">
        <v>164</v>
      </c>
      <c r="C96" s="34"/>
      <c r="D96" s="13"/>
      <c r="E96" s="45"/>
      <c r="F96" s="13"/>
      <c r="G96" s="34"/>
    </row>
    <row r="97" spans="2:7" ht="12" customHeight="1">
      <c r="B97" s="10" t="s">
        <v>267</v>
      </c>
      <c r="C97" s="54">
        <v>0</v>
      </c>
      <c r="D97" s="14"/>
      <c r="E97" s="43" t="e">
        <f>C97/C102</f>
        <v>#DIV/0!</v>
      </c>
      <c r="F97" s="13"/>
      <c r="G97" s="55" t="s">
        <v>174</v>
      </c>
    </row>
    <row r="98" spans="2:7" ht="12" customHeight="1">
      <c r="B98" s="10" t="s">
        <v>280</v>
      </c>
      <c r="C98" s="54">
        <v>0</v>
      </c>
      <c r="D98" s="14"/>
      <c r="E98" s="43" t="e">
        <f>C98/C102</f>
        <v>#DIV/0!</v>
      </c>
      <c r="F98" s="13"/>
      <c r="G98" s="55" t="s">
        <v>174</v>
      </c>
    </row>
    <row r="99" spans="2:7" ht="12" customHeight="1">
      <c r="B99" s="10" t="s">
        <v>198</v>
      </c>
      <c r="C99" s="54">
        <v>0</v>
      </c>
      <c r="D99" s="14"/>
      <c r="E99" s="43" t="e">
        <f>C99/C102</f>
        <v>#DIV/0!</v>
      </c>
      <c r="F99" s="13"/>
      <c r="G99" s="55" t="s">
        <v>174</v>
      </c>
    </row>
    <row r="100" spans="2:7" ht="12" customHeight="1">
      <c r="B100" s="20" t="s">
        <v>167</v>
      </c>
      <c r="C100" s="80">
        <f>SUM(C97:C99)</f>
        <v>0</v>
      </c>
      <c r="D100" s="49"/>
      <c r="E100" s="48" t="e">
        <f>SUM(E97,E99)</f>
        <v>#DIV/0!</v>
      </c>
      <c r="F100" s="13"/>
      <c r="G100" s="27"/>
    </row>
    <row r="101" spans="2:7" ht="12" customHeight="1">
      <c r="B101" s="13"/>
      <c r="C101" s="34"/>
      <c r="D101" s="13"/>
      <c r="E101" s="45"/>
      <c r="F101" s="13"/>
      <c r="G101" s="34"/>
    </row>
    <row r="102" spans="2:7" ht="12" customHeight="1">
      <c r="B102" s="20" t="s">
        <v>169</v>
      </c>
      <c r="C102" s="80">
        <f>C84+C94+C100</f>
        <v>0</v>
      </c>
      <c r="D102" s="49"/>
      <c r="E102" s="48" t="e">
        <f>E84+E94+E100</f>
        <v>#DIV/0!</v>
      </c>
      <c r="F102" s="44"/>
      <c r="G102" s="46"/>
    </row>
    <row r="103" spans="1:3" ht="12" customHeight="1">
      <c r="A103" s="1"/>
      <c r="B103" s="2"/>
      <c r="C103" s="1"/>
    </row>
  </sheetData>
  <sheetProtection/>
  <mergeCells count="14">
    <mergeCell ref="C7:E7"/>
    <mergeCell ref="C21:E21"/>
    <mergeCell ref="C19:E19"/>
    <mergeCell ref="A1:G1"/>
    <mergeCell ref="A3:G3"/>
    <mergeCell ref="C5:E5"/>
    <mergeCell ref="C9:E9"/>
    <mergeCell ref="A27:G27"/>
    <mergeCell ref="A39:G39"/>
    <mergeCell ref="A71:G71"/>
    <mergeCell ref="C11:E11"/>
    <mergeCell ref="C17:E17"/>
    <mergeCell ref="C25:E25"/>
    <mergeCell ref="C13:E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0"/>
  <sheetViews>
    <sheetView zoomScale="89" zoomScaleNormal="89" zoomScaleSheetLayoutView="115" zoomScalePageLayoutView="0" workbookViewId="0" topLeftCell="A1">
      <selection activeCell="A1" sqref="A1:I1"/>
    </sheetView>
  </sheetViews>
  <sheetFormatPr defaultColWidth="9.140625" defaultRowHeight="12.75"/>
  <cols>
    <col min="1" max="1" width="8.7109375" style="8" customWidth="1"/>
    <col min="2" max="2" width="47.57421875" style="13" customWidth="1"/>
    <col min="3" max="3" width="8.7109375" style="8" bestFit="1" customWidth="1"/>
    <col min="4" max="5" width="10.57421875" style="13" bestFit="1" customWidth="1"/>
    <col min="6" max="6" width="0.5625" style="13" customWidth="1"/>
    <col min="7" max="7" width="11.57421875" style="13" bestFit="1" customWidth="1"/>
    <col min="8" max="8" width="2.7109375" style="13" hidden="1" customWidth="1"/>
    <col min="9" max="9" width="16.28125" style="13" hidden="1" customWidth="1"/>
    <col min="10" max="16384" width="8.8515625" style="13" customWidth="1"/>
  </cols>
  <sheetData>
    <row r="1" spans="1:9" s="35" customFormat="1" ht="15">
      <c r="A1" s="109" t="s">
        <v>275</v>
      </c>
      <c r="B1" s="109"/>
      <c r="C1" s="109"/>
      <c r="D1" s="109"/>
      <c r="E1" s="109"/>
      <c r="F1" s="109"/>
      <c r="G1" s="109"/>
      <c r="H1" s="112"/>
      <c r="I1" s="112"/>
    </row>
    <row r="2" spans="1:3" s="12" customFormat="1" ht="12" thickBot="1">
      <c r="A2" s="5"/>
      <c r="C2" s="5"/>
    </row>
    <row r="3" spans="1:9" s="12" customFormat="1" ht="13.5" thickBot="1">
      <c r="A3" s="98" t="s">
        <v>176</v>
      </c>
      <c r="B3" s="99"/>
      <c r="C3" s="99"/>
      <c r="D3" s="99"/>
      <c r="E3" s="99"/>
      <c r="F3" s="99"/>
      <c r="G3" s="99"/>
      <c r="H3" s="110"/>
      <c r="I3" s="111"/>
    </row>
    <row r="5" spans="2:5" ht="12.75">
      <c r="B5" s="36" t="s">
        <v>143</v>
      </c>
      <c r="C5" s="113">
        <f>'Voorblad Begroting'!C5:E5</f>
        <v>0</v>
      </c>
      <c r="D5" s="113"/>
      <c r="E5" s="114"/>
    </row>
    <row r="6" spans="3:5" ht="3.75" customHeight="1">
      <c r="C6" s="16"/>
      <c r="E6" s="39"/>
    </row>
    <row r="7" spans="2:5" ht="12.75">
      <c r="B7" s="36" t="s">
        <v>146</v>
      </c>
      <c r="C7" s="113"/>
      <c r="D7" s="113"/>
      <c r="E7" s="114"/>
    </row>
    <row r="8" spans="3:5" ht="3.75" customHeight="1">
      <c r="C8" s="16"/>
      <c r="E8" s="39"/>
    </row>
    <row r="9" spans="2:5" ht="12.75">
      <c r="B9" s="36" t="s">
        <v>274</v>
      </c>
      <c r="C9" s="115">
        <f>'Voorblad Begroting'!C13:E13</f>
        <v>0</v>
      </c>
      <c r="D9" s="115"/>
      <c r="E9" s="116"/>
    </row>
    <row r="10" spans="3:5" ht="3.75" customHeight="1">
      <c r="C10" s="16"/>
      <c r="E10" s="39"/>
    </row>
    <row r="11" spans="3:5" ht="12" customHeight="1" thickBot="1">
      <c r="C11" s="16"/>
      <c r="E11" s="39"/>
    </row>
    <row r="12" spans="1:9" s="12" customFormat="1" ht="13.5" thickBot="1">
      <c r="A12" s="98" t="s">
        <v>262</v>
      </c>
      <c r="B12" s="99"/>
      <c r="C12" s="99"/>
      <c r="D12" s="99"/>
      <c r="E12" s="99"/>
      <c r="F12" s="99"/>
      <c r="G12" s="99"/>
      <c r="H12" s="110"/>
      <c r="I12" s="111"/>
    </row>
    <row r="14" spans="1:9" ht="12">
      <c r="A14" s="16" t="s">
        <v>84</v>
      </c>
      <c r="B14" s="44" t="s">
        <v>179</v>
      </c>
      <c r="C14" s="16" t="s">
        <v>99</v>
      </c>
      <c r="D14" s="16" t="s">
        <v>189</v>
      </c>
      <c r="E14" s="17" t="s">
        <v>188</v>
      </c>
      <c r="G14" s="17" t="s">
        <v>131</v>
      </c>
      <c r="I14" s="17" t="s">
        <v>155</v>
      </c>
    </row>
    <row r="15" spans="1:9" ht="11.25">
      <c r="A15" s="8" t="s">
        <v>85</v>
      </c>
      <c r="B15" s="6" t="s">
        <v>191</v>
      </c>
      <c r="C15" s="62">
        <v>1</v>
      </c>
      <c r="D15" s="51" t="s">
        <v>197</v>
      </c>
      <c r="E15" s="63">
        <v>0</v>
      </c>
      <c r="F15" s="51"/>
      <c r="G15" s="66">
        <f>E15*C15</f>
        <v>0</v>
      </c>
      <c r="I15" s="66">
        <v>0</v>
      </c>
    </row>
    <row r="16" spans="1:9" ht="11.25">
      <c r="A16" s="8" t="s">
        <v>86</v>
      </c>
      <c r="B16" s="7" t="s">
        <v>192</v>
      </c>
      <c r="C16" s="8">
        <v>1</v>
      </c>
      <c r="D16" s="13" t="s">
        <v>197</v>
      </c>
      <c r="E16" s="57">
        <v>0</v>
      </c>
      <c r="G16" s="67">
        <f aca="true" t="shared" si="0" ref="G16:G23">E16*C16</f>
        <v>0</v>
      </c>
      <c r="I16" s="67">
        <v>0</v>
      </c>
    </row>
    <row r="17" spans="1:9" ht="11.25">
      <c r="A17" s="8" t="s">
        <v>87</v>
      </c>
      <c r="B17" s="7" t="s">
        <v>193</v>
      </c>
      <c r="C17" s="8">
        <v>0</v>
      </c>
      <c r="D17" s="13" t="s">
        <v>196</v>
      </c>
      <c r="E17" s="57">
        <v>0</v>
      </c>
      <c r="G17" s="67">
        <f t="shared" si="0"/>
        <v>0</v>
      </c>
      <c r="I17" s="67">
        <v>0</v>
      </c>
    </row>
    <row r="18" spans="1:9" ht="11.25">
      <c r="A18" s="8" t="s">
        <v>88</v>
      </c>
      <c r="B18" s="7" t="s">
        <v>194</v>
      </c>
      <c r="C18" s="8">
        <v>0</v>
      </c>
      <c r="D18" s="13" t="s">
        <v>195</v>
      </c>
      <c r="E18" s="57">
        <v>0</v>
      </c>
      <c r="G18" s="67">
        <f t="shared" si="0"/>
        <v>0</v>
      </c>
      <c r="I18" s="67">
        <v>0</v>
      </c>
    </row>
    <row r="19" spans="1:9" ht="11.25">
      <c r="A19" s="8" t="s">
        <v>89</v>
      </c>
      <c r="B19" s="7" t="s">
        <v>282</v>
      </c>
      <c r="C19" s="8">
        <v>1</v>
      </c>
      <c r="D19" s="13" t="s">
        <v>197</v>
      </c>
      <c r="E19" s="57">
        <v>0</v>
      </c>
      <c r="G19" s="67">
        <f>E19*C19</f>
        <v>0</v>
      </c>
      <c r="I19" s="67">
        <v>0</v>
      </c>
    </row>
    <row r="20" spans="1:9" ht="11.25">
      <c r="A20" s="8" t="s">
        <v>90</v>
      </c>
      <c r="B20" s="82" t="s">
        <v>362</v>
      </c>
      <c r="C20" s="81">
        <v>1</v>
      </c>
      <c r="D20" s="83" t="s">
        <v>197</v>
      </c>
      <c r="E20" s="84">
        <v>0</v>
      </c>
      <c r="F20" s="83"/>
      <c r="G20" s="85">
        <f t="shared" si="0"/>
        <v>0</v>
      </c>
      <c r="H20" s="83"/>
      <c r="I20" s="85">
        <v>0</v>
      </c>
    </row>
    <row r="21" spans="1:9" s="83" customFormat="1" ht="11.25">
      <c r="A21" s="81" t="s">
        <v>91</v>
      </c>
      <c r="B21" s="82" t="s">
        <v>190</v>
      </c>
      <c r="C21" s="81">
        <v>0</v>
      </c>
      <c r="D21" s="83" t="s">
        <v>129</v>
      </c>
      <c r="E21" s="84">
        <v>0</v>
      </c>
      <c r="G21" s="85">
        <f t="shared" si="0"/>
        <v>0</v>
      </c>
      <c r="I21" s="85">
        <v>0</v>
      </c>
    </row>
    <row r="22" spans="1:9" s="83" customFormat="1" ht="11.25">
      <c r="A22" s="81" t="s">
        <v>111</v>
      </c>
      <c r="B22" s="82" t="s">
        <v>283</v>
      </c>
      <c r="C22" s="81">
        <v>1</v>
      </c>
      <c r="D22" s="83" t="s">
        <v>197</v>
      </c>
      <c r="E22" s="84">
        <v>0</v>
      </c>
      <c r="G22" s="85">
        <f t="shared" si="0"/>
        <v>0</v>
      </c>
      <c r="I22" s="85">
        <v>0</v>
      </c>
    </row>
    <row r="23" spans="1:9" ht="11.25">
      <c r="A23" s="8" t="s">
        <v>112</v>
      </c>
      <c r="B23" s="86" t="s">
        <v>198</v>
      </c>
      <c r="C23" s="87">
        <v>1</v>
      </c>
      <c r="D23" s="88" t="s">
        <v>197</v>
      </c>
      <c r="E23" s="89">
        <v>0</v>
      </c>
      <c r="F23" s="88"/>
      <c r="G23" s="90">
        <f t="shared" si="0"/>
        <v>0</v>
      </c>
      <c r="H23" s="83"/>
      <c r="I23" s="90">
        <v>0</v>
      </c>
    </row>
    <row r="24" spans="1:9" s="44" customFormat="1" ht="12">
      <c r="A24" s="16"/>
      <c r="B24" s="20" t="s">
        <v>130</v>
      </c>
      <c r="C24" s="50"/>
      <c r="D24" s="60"/>
      <c r="E24" s="61"/>
      <c r="F24" s="60"/>
      <c r="G24" s="69">
        <f>SUM(G15:G23)</f>
        <v>0</v>
      </c>
      <c r="I24" s="69">
        <f>SUM(I15:I23)</f>
        <v>0</v>
      </c>
    </row>
    <row r="25" spans="5:9" ht="11.25">
      <c r="E25" s="9"/>
      <c r="G25" s="9"/>
      <c r="I25" s="9"/>
    </row>
    <row r="26" spans="1:9" ht="12">
      <c r="A26" s="16" t="s">
        <v>92</v>
      </c>
      <c r="B26" s="44" t="s">
        <v>361</v>
      </c>
      <c r="C26" s="16" t="s">
        <v>99</v>
      </c>
      <c r="D26" s="16" t="s">
        <v>189</v>
      </c>
      <c r="E26" s="17" t="s">
        <v>188</v>
      </c>
      <c r="G26" s="17" t="s">
        <v>131</v>
      </c>
      <c r="I26" s="17" t="s">
        <v>155</v>
      </c>
    </row>
    <row r="27" spans="1:9" ht="11.25">
      <c r="A27" s="81" t="s">
        <v>93</v>
      </c>
      <c r="B27" s="91" t="s">
        <v>284</v>
      </c>
      <c r="C27" s="92">
        <v>1</v>
      </c>
      <c r="D27" s="93" t="s">
        <v>197</v>
      </c>
      <c r="E27" s="94">
        <v>0</v>
      </c>
      <c r="F27" s="93"/>
      <c r="G27" s="95">
        <f aca="true" t="shared" si="1" ref="G27:G33">E27*C27</f>
        <v>0</v>
      </c>
      <c r="H27" s="83"/>
      <c r="I27" s="95">
        <v>0</v>
      </c>
    </row>
    <row r="28" spans="1:9" ht="11.25">
      <c r="A28" s="81" t="s">
        <v>94</v>
      </c>
      <c r="B28" s="7" t="s">
        <v>390</v>
      </c>
      <c r="C28" s="8">
        <v>0</v>
      </c>
      <c r="D28" s="13" t="s">
        <v>129</v>
      </c>
      <c r="E28" s="57">
        <v>0</v>
      </c>
      <c r="G28" s="67">
        <f>E28*C28</f>
        <v>0</v>
      </c>
      <c r="I28" s="67">
        <v>0</v>
      </c>
    </row>
    <row r="29" spans="1:9" s="83" customFormat="1" ht="11.25">
      <c r="A29" s="81" t="s">
        <v>95</v>
      </c>
      <c r="B29" s="82" t="s">
        <v>391</v>
      </c>
      <c r="C29" s="81">
        <v>0</v>
      </c>
      <c r="D29" s="83" t="s">
        <v>129</v>
      </c>
      <c r="E29" s="84">
        <v>0</v>
      </c>
      <c r="G29" s="85">
        <f t="shared" si="1"/>
        <v>0</v>
      </c>
      <c r="I29" s="85">
        <v>0</v>
      </c>
    </row>
    <row r="30" spans="1:9" ht="11.25">
      <c r="A30" s="81" t="s">
        <v>96</v>
      </c>
      <c r="B30" s="82" t="s">
        <v>392</v>
      </c>
      <c r="C30" s="81">
        <v>1</v>
      </c>
      <c r="D30" s="83" t="s">
        <v>197</v>
      </c>
      <c r="E30" s="84">
        <v>0</v>
      </c>
      <c r="F30" s="83"/>
      <c r="G30" s="85">
        <f t="shared" si="1"/>
        <v>0</v>
      </c>
      <c r="H30" s="83"/>
      <c r="I30" s="85">
        <v>0</v>
      </c>
    </row>
    <row r="31" spans="1:9" ht="11.25">
      <c r="A31" s="81" t="s">
        <v>97</v>
      </c>
      <c r="B31" s="82" t="s">
        <v>285</v>
      </c>
      <c r="C31" s="81">
        <v>0</v>
      </c>
      <c r="D31" s="83" t="s">
        <v>129</v>
      </c>
      <c r="E31" s="84">
        <v>0</v>
      </c>
      <c r="F31" s="83"/>
      <c r="G31" s="85">
        <f t="shared" si="1"/>
        <v>0</v>
      </c>
      <c r="H31" s="83"/>
      <c r="I31" s="85">
        <v>0</v>
      </c>
    </row>
    <row r="32" spans="1:9" ht="11.25">
      <c r="A32" s="81" t="s">
        <v>98</v>
      </c>
      <c r="B32" s="82" t="s">
        <v>286</v>
      </c>
      <c r="C32" s="81">
        <v>0</v>
      </c>
      <c r="D32" s="83" t="s">
        <v>129</v>
      </c>
      <c r="E32" s="84">
        <v>0</v>
      </c>
      <c r="F32" s="83"/>
      <c r="G32" s="85">
        <f t="shared" si="1"/>
        <v>0</v>
      </c>
      <c r="H32" s="83"/>
      <c r="I32" s="85">
        <v>0</v>
      </c>
    </row>
    <row r="33" spans="1:9" ht="11.25">
      <c r="A33" s="81" t="s">
        <v>0</v>
      </c>
      <c r="B33" s="82" t="s">
        <v>287</v>
      </c>
      <c r="C33" s="81">
        <v>0</v>
      </c>
      <c r="D33" s="83" t="s">
        <v>129</v>
      </c>
      <c r="E33" s="84">
        <v>0</v>
      </c>
      <c r="F33" s="83"/>
      <c r="G33" s="85">
        <f t="shared" si="1"/>
        <v>0</v>
      </c>
      <c r="H33" s="83"/>
      <c r="I33" s="85">
        <v>0</v>
      </c>
    </row>
    <row r="34" spans="1:9" s="44" customFormat="1" ht="12">
      <c r="A34" s="16"/>
      <c r="B34" s="20" t="s">
        <v>130</v>
      </c>
      <c r="C34" s="50"/>
      <c r="D34" s="60"/>
      <c r="E34" s="61"/>
      <c r="F34" s="60"/>
      <c r="G34" s="70">
        <f>SUM(G27:G33)</f>
        <v>0</v>
      </c>
      <c r="I34" s="70">
        <f>SUM(I27:I33)</f>
        <v>0</v>
      </c>
    </row>
    <row r="35" spans="5:9" ht="11.25">
      <c r="E35" s="9"/>
      <c r="G35" s="9"/>
      <c r="I35" s="9"/>
    </row>
    <row r="36" spans="1:9" ht="12">
      <c r="A36" s="16" t="s">
        <v>1</v>
      </c>
      <c r="B36" s="44" t="s">
        <v>178</v>
      </c>
      <c r="C36" s="16" t="s">
        <v>99</v>
      </c>
      <c r="D36" s="16" t="s">
        <v>189</v>
      </c>
      <c r="E36" s="17" t="s">
        <v>188</v>
      </c>
      <c r="G36" s="17" t="s">
        <v>131</v>
      </c>
      <c r="I36" s="17" t="s">
        <v>155</v>
      </c>
    </row>
    <row r="37" spans="1:9" ht="12">
      <c r="A37" s="16"/>
      <c r="B37" s="72" t="s">
        <v>206</v>
      </c>
      <c r="C37" s="15"/>
      <c r="D37" s="51"/>
      <c r="E37" s="75"/>
      <c r="F37" s="51"/>
      <c r="G37" s="74"/>
      <c r="I37" s="74"/>
    </row>
    <row r="38" spans="1:9" ht="11.25">
      <c r="A38" s="8" t="s">
        <v>2</v>
      </c>
      <c r="B38" s="7" t="s">
        <v>393</v>
      </c>
      <c r="C38" s="8">
        <v>0</v>
      </c>
      <c r="D38" s="13" t="s">
        <v>129</v>
      </c>
      <c r="E38" s="57">
        <v>0</v>
      </c>
      <c r="G38" s="67">
        <f aca="true" t="shared" si="2" ref="G38:G47">E38*C38</f>
        <v>0</v>
      </c>
      <c r="I38" s="67">
        <v>0</v>
      </c>
    </row>
    <row r="39" spans="1:9" ht="11.25">
      <c r="A39" s="8" t="s">
        <v>3</v>
      </c>
      <c r="B39" s="7" t="s">
        <v>288</v>
      </c>
      <c r="C39" s="8">
        <v>0</v>
      </c>
      <c r="D39" s="13" t="s">
        <v>129</v>
      </c>
      <c r="E39" s="57">
        <v>0</v>
      </c>
      <c r="G39" s="67">
        <f>E39*C39</f>
        <v>0</v>
      </c>
      <c r="I39" s="67">
        <v>0</v>
      </c>
    </row>
    <row r="40" spans="1:9" ht="11.25">
      <c r="A40" s="8" t="s">
        <v>4</v>
      </c>
      <c r="B40" s="7" t="s">
        <v>199</v>
      </c>
      <c r="C40" s="8">
        <v>0</v>
      </c>
      <c r="D40" s="13" t="s">
        <v>129</v>
      </c>
      <c r="E40" s="57">
        <v>0</v>
      </c>
      <c r="G40" s="67">
        <f t="shared" si="2"/>
        <v>0</v>
      </c>
      <c r="I40" s="67">
        <v>0</v>
      </c>
    </row>
    <row r="41" spans="1:9" ht="11.25">
      <c r="A41" s="8" t="s">
        <v>113</v>
      </c>
      <c r="B41" s="7" t="s">
        <v>203</v>
      </c>
      <c r="C41" s="8">
        <v>0</v>
      </c>
      <c r="D41" s="13" t="s">
        <v>129</v>
      </c>
      <c r="E41" s="57">
        <v>0</v>
      </c>
      <c r="G41" s="67">
        <f t="shared" si="2"/>
        <v>0</v>
      </c>
      <c r="I41" s="67">
        <v>0</v>
      </c>
    </row>
    <row r="42" spans="2:9" ht="12">
      <c r="B42" s="73" t="s">
        <v>202</v>
      </c>
      <c r="E42" s="57"/>
      <c r="G42" s="67"/>
      <c r="I42" s="67"/>
    </row>
    <row r="43" spans="1:9" ht="11.25">
      <c r="A43" s="8" t="s">
        <v>114</v>
      </c>
      <c r="B43" s="7" t="s">
        <v>394</v>
      </c>
      <c r="C43" s="8">
        <v>0</v>
      </c>
      <c r="D43" s="13" t="s">
        <v>129</v>
      </c>
      <c r="E43" s="57">
        <v>0</v>
      </c>
      <c r="G43" s="67">
        <f t="shared" si="2"/>
        <v>0</v>
      </c>
      <c r="I43" s="67">
        <v>0</v>
      </c>
    </row>
    <row r="44" spans="1:9" ht="11.25">
      <c r="A44" s="8" t="s">
        <v>115</v>
      </c>
      <c r="B44" s="7" t="s">
        <v>289</v>
      </c>
      <c r="C44" s="8">
        <v>0</v>
      </c>
      <c r="D44" s="13" t="s">
        <v>129</v>
      </c>
      <c r="E44" s="57">
        <v>0</v>
      </c>
      <c r="G44" s="67">
        <f>E44*C44</f>
        <v>0</v>
      </c>
      <c r="I44" s="67">
        <v>0</v>
      </c>
    </row>
    <row r="45" spans="1:9" ht="11.25">
      <c r="A45" s="8" t="s">
        <v>294</v>
      </c>
      <c r="B45" s="7" t="s">
        <v>204</v>
      </c>
      <c r="C45" s="8">
        <v>0</v>
      </c>
      <c r="D45" s="13" t="s">
        <v>129</v>
      </c>
      <c r="E45" s="57">
        <v>0</v>
      </c>
      <c r="G45" s="67">
        <f t="shared" si="2"/>
        <v>0</v>
      </c>
      <c r="I45" s="67">
        <v>0</v>
      </c>
    </row>
    <row r="46" spans="1:9" ht="11.25">
      <c r="A46" s="8" t="s">
        <v>295</v>
      </c>
      <c r="B46" s="7" t="s">
        <v>200</v>
      </c>
      <c r="C46" s="8">
        <v>0</v>
      </c>
      <c r="D46" s="13" t="s">
        <v>129</v>
      </c>
      <c r="E46" s="57">
        <v>0</v>
      </c>
      <c r="G46" s="67">
        <f>E46*C46</f>
        <v>0</v>
      </c>
      <c r="I46" s="67">
        <v>0</v>
      </c>
    </row>
    <row r="47" spans="1:9" ht="11.25">
      <c r="A47" s="8" t="s">
        <v>296</v>
      </c>
      <c r="B47" s="7" t="s">
        <v>290</v>
      </c>
      <c r="C47" s="8">
        <v>0</v>
      </c>
      <c r="D47" s="13" t="s">
        <v>129</v>
      </c>
      <c r="E47" s="57">
        <v>0</v>
      </c>
      <c r="G47" s="67">
        <f t="shared" si="2"/>
        <v>0</v>
      </c>
      <c r="I47" s="67">
        <v>0</v>
      </c>
    </row>
    <row r="48" spans="2:9" ht="12">
      <c r="B48" s="73" t="s">
        <v>205</v>
      </c>
      <c r="E48" s="57"/>
      <c r="G48" s="67"/>
      <c r="I48" s="67"/>
    </row>
    <row r="49" spans="1:9" ht="11.25">
      <c r="A49" s="8" t="s">
        <v>297</v>
      </c>
      <c r="B49" s="7" t="s">
        <v>395</v>
      </c>
      <c r="C49" s="8">
        <v>0</v>
      </c>
      <c r="D49" s="13" t="s">
        <v>129</v>
      </c>
      <c r="E49" s="57">
        <v>0</v>
      </c>
      <c r="G49" s="67">
        <f>E49*C49</f>
        <v>0</v>
      </c>
      <c r="I49" s="67">
        <v>0</v>
      </c>
    </row>
    <row r="50" spans="1:9" ht="12">
      <c r="A50" s="13"/>
      <c r="B50" s="73" t="s">
        <v>201</v>
      </c>
      <c r="E50" s="57"/>
      <c r="G50" s="67"/>
      <c r="I50" s="67"/>
    </row>
    <row r="51" spans="1:9" s="83" customFormat="1" ht="11.25">
      <c r="A51" s="81" t="s">
        <v>298</v>
      </c>
      <c r="B51" s="82" t="s">
        <v>381</v>
      </c>
      <c r="C51" s="81">
        <v>1</v>
      </c>
      <c r="D51" s="83" t="s">
        <v>197</v>
      </c>
      <c r="E51" s="84">
        <v>0</v>
      </c>
      <c r="G51" s="85">
        <f>E51*C51</f>
        <v>0</v>
      </c>
      <c r="I51" s="85">
        <v>0</v>
      </c>
    </row>
    <row r="52" spans="1:9" s="83" customFormat="1" ht="11.25">
      <c r="A52" s="81" t="s">
        <v>299</v>
      </c>
      <c r="B52" s="82" t="s">
        <v>291</v>
      </c>
      <c r="C52" s="81">
        <v>0</v>
      </c>
      <c r="D52" s="83" t="s">
        <v>129</v>
      </c>
      <c r="E52" s="84">
        <v>0</v>
      </c>
      <c r="G52" s="85">
        <f>E52*C52</f>
        <v>0</v>
      </c>
      <c r="I52" s="85">
        <v>0</v>
      </c>
    </row>
    <row r="53" spans="1:10" ht="11.25">
      <c r="A53" s="81" t="s">
        <v>300</v>
      </c>
      <c r="B53" s="86" t="s">
        <v>396</v>
      </c>
      <c r="C53" s="87">
        <v>0</v>
      </c>
      <c r="D53" s="88" t="s">
        <v>129</v>
      </c>
      <c r="E53" s="89">
        <v>0</v>
      </c>
      <c r="F53" s="88"/>
      <c r="G53" s="90">
        <f>E53*C53</f>
        <v>0</v>
      </c>
      <c r="H53" s="83"/>
      <c r="I53" s="90">
        <v>0</v>
      </c>
      <c r="J53" s="83"/>
    </row>
    <row r="54" spans="1:9" s="44" customFormat="1" ht="12">
      <c r="A54" s="16"/>
      <c r="B54" s="20" t="s">
        <v>130</v>
      </c>
      <c r="C54" s="50"/>
      <c r="D54" s="60"/>
      <c r="E54" s="61"/>
      <c r="F54" s="60"/>
      <c r="G54" s="70">
        <f>SUM(G38:G53)</f>
        <v>0</v>
      </c>
      <c r="I54" s="70">
        <f>SUM(I38:I53)</f>
        <v>0</v>
      </c>
    </row>
    <row r="55" spans="5:9" ht="11.25">
      <c r="E55" s="9"/>
      <c r="G55" s="9"/>
      <c r="I55" s="9"/>
    </row>
    <row r="56" spans="1:9" ht="12">
      <c r="A56" s="16" t="s">
        <v>5</v>
      </c>
      <c r="B56" s="44" t="s">
        <v>177</v>
      </c>
      <c r="C56" s="16" t="s">
        <v>99</v>
      </c>
      <c r="D56" s="16" t="s">
        <v>189</v>
      </c>
      <c r="E56" s="17" t="s">
        <v>188</v>
      </c>
      <c r="G56" s="17" t="s">
        <v>131</v>
      </c>
      <c r="I56" s="17" t="s">
        <v>155</v>
      </c>
    </row>
    <row r="57" spans="1:9" ht="11.25">
      <c r="A57" s="8" t="s">
        <v>6</v>
      </c>
      <c r="B57" s="6" t="s">
        <v>207</v>
      </c>
      <c r="C57" s="62">
        <v>0</v>
      </c>
      <c r="D57" s="51" t="s">
        <v>129</v>
      </c>
      <c r="E57" s="63">
        <v>0</v>
      </c>
      <c r="F57" s="51"/>
      <c r="G57" s="66">
        <f>E57*C57</f>
        <v>0</v>
      </c>
      <c r="I57" s="66">
        <v>0</v>
      </c>
    </row>
    <row r="58" spans="1:9" ht="11.25">
      <c r="A58" s="8" t="s">
        <v>132</v>
      </c>
      <c r="B58" s="7" t="s">
        <v>208</v>
      </c>
      <c r="C58" s="8">
        <v>0</v>
      </c>
      <c r="D58" s="13" t="s">
        <v>129</v>
      </c>
      <c r="E58" s="57">
        <v>0</v>
      </c>
      <c r="G58" s="67">
        <f aca="true" t="shared" si="3" ref="G58:G64">E58*C58</f>
        <v>0</v>
      </c>
      <c r="I58" s="67">
        <v>0</v>
      </c>
    </row>
    <row r="59" spans="1:9" ht="11.25">
      <c r="A59" s="8" t="s">
        <v>133</v>
      </c>
      <c r="B59" s="7" t="s">
        <v>211</v>
      </c>
      <c r="C59" s="8">
        <v>0</v>
      </c>
      <c r="D59" s="13" t="s">
        <v>129</v>
      </c>
      <c r="E59" s="57">
        <v>0</v>
      </c>
      <c r="G59" s="67">
        <f t="shared" si="3"/>
        <v>0</v>
      </c>
      <c r="I59" s="67">
        <v>0</v>
      </c>
    </row>
    <row r="60" spans="1:9" ht="11.25">
      <c r="A60" s="8" t="s">
        <v>134</v>
      </c>
      <c r="B60" s="7" t="s">
        <v>293</v>
      </c>
      <c r="C60" s="8">
        <v>0</v>
      </c>
      <c r="D60" s="13" t="s">
        <v>129</v>
      </c>
      <c r="E60" s="57">
        <v>0</v>
      </c>
      <c r="G60" s="67">
        <f t="shared" si="3"/>
        <v>0</v>
      </c>
      <c r="I60" s="67">
        <v>0</v>
      </c>
    </row>
    <row r="61" spans="1:9" ht="11.25">
      <c r="A61" s="8" t="s">
        <v>7</v>
      </c>
      <c r="B61" s="7" t="s">
        <v>209</v>
      </c>
      <c r="C61" s="8">
        <v>0</v>
      </c>
      <c r="D61" s="13" t="s">
        <v>129</v>
      </c>
      <c r="E61" s="57">
        <v>0</v>
      </c>
      <c r="G61" s="67">
        <f t="shared" si="3"/>
        <v>0</v>
      </c>
      <c r="I61" s="67">
        <v>0</v>
      </c>
    </row>
    <row r="62" spans="1:9" ht="11.25">
      <c r="A62" s="8" t="s">
        <v>8</v>
      </c>
      <c r="B62" s="7" t="s">
        <v>292</v>
      </c>
      <c r="C62" s="8">
        <v>0</v>
      </c>
      <c r="D62" s="13" t="s">
        <v>129</v>
      </c>
      <c r="E62" s="57">
        <v>0</v>
      </c>
      <c r="G62" s="67">
        <f t="shared" si="3"/>
        <v>0</v>
      </c>
      <c r="I62" s="67">
        <v>0</v>
      </c>
    </row>
    <row r="63" spans="1:9" ht="11.25">
      <c r="A63" s="8" t="s">
        <v>9</v>
      </c>
      <c r="B63" s="7" t="s">
        <v>210</v>
      </c>
      <c r="C63" s="8">
        <v>1</v>
      </c>
      <c r="D63" s="13" t="s">
        <v>197</v>
      </c>
      <c r="E63" s="57">
        <v>0</v>
      </c>
      <c r="G63" s="67">
        <f t="shared" si="3"/>
        <v>0</v>
      </c>
      <c r="I63" s="67">
        <v>0</v>
      </c>
    </row>
    <row r="64" spans="1:9" ht="11.25">
      <c r="A64" s="8" t="s">
        <v>116</v>
      </c>
      <c r="B64" s="18" t="s">
        <v>198</v>
      </c>
      <c r="C64" s="64">
        <v>1</v>
      </c>
      <c r="D64" s="52" t="s">
        <v>197</v>
      </c>
      <c r="E64" s="65">
        <v>0</v>
      </c>
      <c r="F64" s="52"/>
      <c r="G64" s="68">
        <f t="shared" si="3"/>
        <v>0</v>
      </c>
      <c r="I64" s="68">
        <v>0</v>
      </c>
    </row>
    <row r="65" spans="1:9" s="44" customFormat="1" ht="12">
      <c r="A65" s="16"/>
      <c r="B65" s="76" t="s">
        <v>130</v>
      </c>
      <c r="C65" s="19"/>
      <c r="D65" s="77"/>
      <c r="E65" s="78"/>
      <c r="F65" s="77"/>
      <c r="G65" s="71">
        <f>SUM(G57:G64)</f>
        <v>0</v>
      </c>
      <c r="I65" s="70">
        <f>SUM(I57:I64)</f>
        <v>0</v>
      </c>
    </row>
    <row r="66" spans="5:9" ht="11.25">
      <c r="E66" s="9"/>
      <c r="G66" s="9"/>
      <c r="I66" s="9"/>
    </row>
    <row r="67" spans="1:9" ht="12">
      <c r="A67" s="16" t="s">
        <v>10</v>
      </c>
      <c r="B67" s="44" t="s">
        <v>212</v>
      </c>
      <c r="C67" s="16" t="s">
        <v>99</v>
      </c>
      <c r="D67" s="16" t="s">
        <v>189</v>
      </c>
      <c r="E67" s="17" t="s">
        <v>188</v>
      </c>
      <c r="G67" s="17" t="s">
        <v>131</v>
      </c>
      <c r="I67" s="17" t="s">
        <v>155</v>
      </c>
    </row>
    <row r="68" spans="1:9" ht="11.25">
      <c r="A68" s="8" t="s">
        <v>11</v>
      </c>
      <c r="B68" s="6" t="s">
        <v>221</v>
      </c>
      <c r="C68" s="62">
        <v>0</v>
      </c>
      <c r="D68" s="51" t="s">
        <v>218</v>
      </c>
      <c r="E68" s="63">
        <v>0</v>
      </c>
      <c r="F68" s="51"/>
      <c r="G68" s="66">
        <f aca="true" t="shared" si="4" ref="G68:G77">E68*C68</f>
        <v>0</v>
      </c>
      <c r="I68" s="66">
        <v>0</v>
      </c>
    </row>
    <row r="69" spans="1:9" ht="11.25">
      <c r="A69" s="8" t="s">
        <v>12</v>
      </c>
      <c r="B69" s="7" t="s">
        <v>222</v>
      </c>
      <c r="C69" s="8">
        <v>0</v>
      </c>
      <c r="D69" s="13" t="s">
        <v>218</v>
      </c>
      <c r="E69" s="57">
        <v>0</v>
      </c>
      <c r="G69" s="67">
        <f t="shared" si="4"/>
        <v>0</v>
      </c>
      <c r="I69" s="67">
        <v>0</v>
      </c>
    </row>
    <row r="70" spans="1:9" ht="11.25">
      <c r="A70" s="8" t="s">
        <v>13</v>
      </c>
      <c r="B70" s="7" t="s">
        <v>215</v>
      </c>
      <c r="C70" s="8">
        <v>0</v>
      </c>
      <c r="D70" s="13" t="s">
        <v>218</v>
      </c>
      <c r="E70" s="57">
        <v>0</v>
      </c>
      <c r="G70" s="67">
        <f t="shared" si="4"/>
        <v>0</v>
      </c>
      <c r="I70" s="67">
        <v>0</v>
      </c>
    </row>
    <row r="71" spans="1:9" ht="11.25">
      <c r="A71" s="8" t="s">
        <v>14</v>
      </c>
      <c r="B71" s="7" t="s">
        <v>216</v>
      </c>
      <c r="C71" s="8">
        <v>0</v>
      </c>
      <c r="D71" s="13" t="s">
        <v>218</v>
      </c>
      <c r="E71" s="57">
        <v>0</v>
      </c>
      <c r="G71" s="67">
        <f t="shared" si="4"/>
        <v>0</v>
      </c>
      <c r="I71" s="67">
        <v>0</v>
      </c>
    </row>
    <row r="72" spans="1:9" ht="11.25">
      <c r="A72" s="8" t="s">
        <v>15</v>
      </c>
      <c r="B72" s="7" t="s">
        <v>217</v>
      </c>
      <c r="C72" s="8">
        <v>0</v>
      </c>
      <c r="D72" s="13" t="s">
        <v>218</v>
      </c>
      <c r="E72" s="57">
        <v>0</v>
      </c>
      <c r="G72" s="67">
        <f t="shared" si="4"/>
        <v>0</v>
      </c>
      <c r="I72" s="67">
        <v>0</v>
      </c>
    </row>
    <row r="73" spans="1:9" ht="11.25">
      <c r="A73" s="8" t="s">
        <v>16</v>
      </c>
      <c r="B73" s="7" t="s">
        <v>213</v>
      </c>
      <c r="C73" s="8">
        <v>0</v>
      </c>
      <c r="D73" s="13" t="s">
        <v>219</v>
      </c>
      <c r="E73" s="57">
        <v>0</v>
      </c>
      <c r="G73" s="67">
        <f t="shared" si="4"/>
        <v>0</v>
      </c>
      <c r="I73" s="67">
        <v>0</v>
      </c>
    </row>
    <row r="74" spans="1:9" ht="11.25">
      <c r="A74" s="8" t="s">
        <v>17</v>
      </c>
      <c r="B74" s="7" t="s">
        <v>214</v>
      </c>
      <c r="C74" s="8">
        <v>0</v>
      </c>
      <c r="D74" s="13" t="s">
        <v>219</v>
      </c>
      <c r="E74" s="57">
        <v>0</v>
      </c>
      <c r="G74" s="67">
        <f t="shared" si="4"/>
        <v>0</v>
      </c>
      <c r="I74" s="67">
        <v>0</v>
      </c>
    </row>
    <row r="75" spans="1:9" ht="11.25">
      <c r="A75" s="8" t="s">
        <v>117</v>
      </c>
      <c r="B75" s="7" t="s">
        <v>223</v>
      </c>
      <c r="C75" s="8">
        <v>0</v>
      </c>
      <c r="D75" s="13" t="s">
        <v>218</v>
      </c>
      <c r="E75" s="57">
        <v>0</v>
      </c>
      <c r="G75" s="67">
        <f t="shared" si="4"/>
        <v>0</v>
      </c>
      <c r="I75" s="67">
        <v>0</v>
      </c>
    </row>
    <row r="76" spans="1:9" ht="11.25">
      <c r="A76" s="8" t="s">
        <v>118</v>
      </c>
      <c r="B76" s="7" t="s">
        <v>220</v>
      </c>
      <c r="C76" s="8">
        <v>0</v>
      </c>
      <c r="D76" s="13" t="s">
        <v>218</v>
      </c>
      <c r="E76" s="57">
        <v>0</v>
      </c>
      <c r="G76" s="67">
        <f t="shared" si="4"/>
        <v>0</v>
      </c>
      <c r="I76" s="67">
        <v>0</v>
      </c>
    </row>
    <row r="77" spans="1:9" s="44" customFormat="1" ht="12">
      <c r="A77" s="8" t="s">
        <v>119</v>
      </c>
      <c r="B77" s="18" t="s">
        <v>198</v>
      </c>
      <c r="C77" s="64">
        <v>1</v>
      </c>
      <c r="D77" s="52" t="s">
        <v>197</v>
      </c>
      <c r="E77" s="65">
        <v>0</v>
      </c>
      <c r="F77" s="52"/>
      <c r="G77" s="68">
        <f t="shared" si="4"/>
        <v>0</v>
      </c>
      <c r="H77" s="13"/>
      <c r="I77" s="68">
        <v>0</v>
      </c>
    </row>
    <row r="78" spans="1:9" s="44" customFormat="1" ht="12">
      <c r="A78" s="16"/>
      <c r="B78" s="76" t="s">
        <v>130</v>
      </c>
      <c r="C78" s="19"/>
      <c r="D78" s="77"/>
      <c r="E78" s="78"/>
      <c r="F78" s="77"/>
      <c r="G78" s="71">
        <f>SUM(G68:G77)</f>
        <v>0</v>
      </c>
      <c r="I78" s="70">
        <f>SUM(I68:I77)</f>
        <v>0</v>
      </c>
    </row>
    <row r="79" spans="5:9" ht="11.25">
      <c r="E79" s="9"/>
      <c r="G79" s="9"/>
      <c r="I79" s="9"/>
    </row>
    <row r="80" spans="1:9" ht="12">
      <c r="A80" s="16" t="s">
        <v>18</v>
      </c>
      <c r="B80" s="44" t="s">
        <v>363</v>
      </c>
      <c r="C80" s="16" t="s">
        <v>99</v>
      </c>
      <c r="D80" s="16" t="s">
        <v>189</v>
      </c>
      <c r="E80" s="17" t="s">
        <v>188</v>
      </c>
      <c r="G80" s="17" t="s">
        <v>131</v>
      </c>
      <c r="I80" s="17" t="s">
        <v>155</v>
      </c>
    </row>
    <row r="81" spans="1:9" ht="11.25">
      <c r="A81" s="8" t="s">
        <v>19</v>
      </c>
      <c r="B81" s="6" t="s">
        <v>301</v>
      </c>
      <c r="C81" s="62">
        <v>0</v>
      </c>
      <c r="D81" s="51" t="s">
        <v>129</v>
      </c>
      <c r="E81" s="63">
        <v>0</v>
      </c>
      <c r="F81" s="51"/>
      <c r="G81" s="66">
        <f>E81*C81</f>
        <v>0</v>
      </c>
      <c r="I81" s="66">
        <v>0</v>
      </c>
    </row>
    <row r="82" spans="1:9" ht="11.25">
      <c r="A82" s="8" t="s">
        <v>120</v>
      </c>
      <c r="B82" s="7" t="s">
        <v>224</v>
      </c>
      <c r="C82" s="8">
        <v>1</v>
      </c>
      <c r="D82" s="13" t="s">
        <v>197</v>
      </c>
      <c r="E82" s="57">
        <v>0</v>
      </c>
      <c r="G82" s="67">
        <f>E82*C82</f>
        <v>0</v>
      </c>
      <c r="I82" s="67">
        <v>0</v>
      </c>
    </row>
    <row r="83" spans="1:9" ht="11.25">
      <c r="A83" s="8" t="s">
        <v>135</v>
      </c>
      <c r="B83" s="7" t="s">
        <v>225</v>
      </c>
      <c r="C83" s="8">
        <v>1</v>
      </c>
      <c r="D83" s="13" t="s">
        <v>197</v>
      </c>
      <c r="E83" s="57">
        <v>0</v>
      </c>
      <c r="G83" s="67">
        <f>E83*C83</f>
        <v>0</v>
      </c>
      <c r="I83" s="67">
        <v>0</v>
      </c>
    </row>
    <row r="84" spans="1:9" ht="11.25">
      <c r="A84" s="8" t="s">
        <v>136</v>
      </c>
      <c r="B84" s="18" t="s">
        <v>198</v>
      </c>
      <c r="C84" s="64">
        <v>1</v>
      </c>
      <c r="D84" s="52" t="s">
        <v>197</v>
      </c>
      <c r="E84" s="65">
        <v>0</v>
      </c>
      <c r="F84" s="52"/>
      <c r="G84" s="68">
        <f>E84*C84</f>
        <v>0</v>
      </c>
      <c r="I84" s="68">
        <v>0</v>
      </c>
    </row>
    <row r="85" spans="1:9" s="44" customFormat="1" ht="12">
      <c r="A85" s="16"/>
      <c r="B85" s="76" t="s">
        <v>130</v>
      </c>
      <c r="C85" s="19"/>
      <c r="D85" s="77"/>
      <c r="E85" s="78"/>
      <c r="F85" s="77"/>
      <c r="G85" s="71">
        <f>SUM(G81:G84)</f>
        <v>0</v>
      </c>
      <c r="I85" s="70">
        <f>SUM(I81:I84)</f>
        <v>0</v>
      </c>
    </row>
    <row r="87" spans="1:9" ht="12">
      <c r="A87" s="16" t="s">
        <v>20</v>
      </c>
      <c r="B87" s="44" t="s">
        <v>28</v>
      </c>
      <c r="C87" s="16" t="s">
        <v>99</v>
      </c>
      <c r="D87" s="16" t="s">
        <v>189</v>
      </c>
      <c r="E87" s="17" t="s">
        <v>188</v>
      </c>
      <c r="G87" s="17" t="s">
        <v>131</v>
      </c>
      <c r="I87" s="17" t="s">
        <v>155</v>
      </c>
    </row>
    <row r="88" spans="1:9" ht="11.25">
      <c r="A88" s="8" t="s">
        <v>21</v>
      </c>
      <c r="B88" s="6" t="s">
        <v>397</v>
      </c>
      <c r="C88" s="62">
        <v>0</v>
      </c>
      <c r="D88" s="51" t="s">
        <v>129</v>
      </c>
      <c r="E88" s="63">
        <v>0</v>
      </c>
      <c r="F88" s="51"/>
      <c r="G88" s="66">
        <f aca="true" t="shared" si="5" ref="G88:G93">E88*C88</f>
        <v>0</v>
      </c>
      <c r="I88" s="66">
        <v>0</v>
      </c>
    </row>
    <row r="89" spans="1:9" ht="11.25">
      <c r="A89" s="8" t="s">
        <v>22</v>
      </c>
      <c r="B89" s="7" t="s">
        <v>226</v>
      </c>
      <c r="C89" s="8">
        <v>0</v>
      </c>
      <c r="D89" s="13" t="s">
        <v>129</v>
      </c>
      <c r="E89" s="57">
        <v>0</v>
      </c>
      <c r="G89" s="67">
        <f t="shared" si="5"/>
        <v>0</v>
      </c>
      <c r="I89" s="67">
        <v>0</v>
      </c>
    </row>
    <row r="90" spans="1:9" ht="11.25">
      <c r="A90" s="8" t="s">
        <v>23</v>
      </c>
      <c r="B90" s="7" t="s">
        <v>302</v>
      </c>
      <c r="C90" s="8">
        <v>0</v>
      </c>
      <c r="D90" s="13" t="s">
        <v>129</v>
      </c>
      <c r="E90" s="57">
        <v>0</v>
      </c>
      <c r="G90" s="67">
        <f t="shared" si="5"/>
        <v>0</v>
      </c>
      <c r="I90" s="67">
        <v>0</v>
      </c>
    </row>
    <row r="91" spans="1:9" ht="11.25">
      <c r="A91" s="8" t="s">
        <v>24</v>
      </c>
      <c r="B91" s="7" t="s">
        <v>138</v>
      </c>
      <c r="C91" s="8">
        <v>1</v>
      </c>
      <c r="D91" s="13" t="s">
        <v>197</v>
      </c>
      <c r="E91" s="57">
        <v>0</v>
      </c>
      <c r="G91" s="67">
        <f t="shared" si="5"/>
        <v>0</v>
      </c>
      <c r="I91" s="67">
        <v>0</v>
      </c>
    </row>
    <row r="92" spans="1:9" ht="11.25">
      <c r="A92" s="8" t="s">
        <v>25</v>
      </c>
      <c r="B92" s="7" t="s">
        <v>228</v>
      </c>
      <c r="C92" s="8">
        <v>0</v>
      </c>
      <c r="D92" s="13" t="s">
        <v>240</v>
      </c>
      <c r="E92" s="57">
        <v>0</v>
      </c>
      <c r="G92" s="67">
        <f t="shared" si="5"/>
        <v>0</v>
      </c>
      <c r="I92" s="67">
        <v>0</v>
      </c>
    </row>
    <row r="93" spans="1:9" ht="11.25">
      <c r="A93" s="8" t="s">
        <v>26</v>
      </c>
      <c r="B93" s="18" t="s">
        <v>198</v>
      </c>
      <c r="C93" s="64">
        <v>1</v>
      </c>
      <c r="D93" s="52" t="s">
        <v>197</v>
      </c>
      <c r="E93" s="65">
        <v>0</v>
      </c>
      <c r="F93" s="52"/>
      <c r="G93" s="68">
        <f t="shared" si="5"/>
        <v>0</v>
      </c>
      <c r="I93" s="67">
        <v>0</v>
      </c>
    </row>
    <row r="94" spans="1:9" s="44" customFormat="1" ht="12">
      <c r="A94" s="16"/>
      <c r="B94" s="76" t="s">
        <v>130</v>
      </c>
      <c r="C94" s="19"/>
      <c r="D94" s="77"/>
      <c r="E94" s="77"/>
      <c r="F94" s="77"/>
      <c r="G94" s="71">
        <f>SUM(G88:G93)</f>
        <v>0</v>
      </c>
      <c r="I94" s="70">
        <f>SUM(I88:I93)</f>
        <v>0</v>
      </c>
    </row>
    <row r="95" spans="7:9" ht="11.25">
      <c r="G95" s="34"/>
      <c r="I95" s="34"/>
    </row>
    <row r="96" spans="1:9" ht="12">
      <c r="A96" s="16" t="s">
        <v>27</v>
      </c>
      <c r="B96" s="44" t="s">
        <v>268</v>
      </c>
      <c r="C96" s="16" t="s">
        <v>99</v>
      </c>
      <c r="D96" s="16" t="s">
        <v>189</v>
      </c>
      <c r="E96" s="17" t="s">
        <v>188</v>
      </c>
      <c r="G96" s="17" t="s">
        <v>131</v>
      </c>
      <c r="I96" s="17" t="s">
        <v>155</v>
      </c>
    </row>
    <row r="97" spans="1:9" ht="11.25">
      <c r="A97" s="8" t="s">
        <v>29</v>
      </c>
      <c r="B97" s="6" t="s">
        <v>230</v>
      </c>
      <c r="C97" s="62">
        <v>0</v>
      </c>
      <c r="D97" s="51" t="s">
        <v>231</v>
      </c>
      <c r="E97" s="63">
        <v>0</v>
      </c>
      <c r="F97" s="51"/>
      <c r="G97" s="66">
        <f aca="true" t="shared" si="6" ref="G97:G114">E97*C97</f>
        <v>0</v>
      </c>
      <c r="I97" s="66">
        <v>0</v>
      </c>
    </row>
    <row r="98" spans="1:9" ht="11.25">
      <c r="A98" s="8" t="s">
        <v>30</v>
      </c>
      <c r="B98" s="7" t="s">
        <v>229</v>
      </c>
      <c r="C98" s="8">
        <v>0</v>
      </c>
      <c r="D98" s="13" t="s">
        <v>227</v>
      </c>
      <c r="E98" s="57">
        <v>0</v>
      </c>
      <c r="G98" s="67">
        <f t="shared" si="6"/>
        <v>0</v>
      </c>
      <c r="I98" s="67">
        <v>0</v>
      </c>
    </row>
    <row r="99" spans="1:9" ht="11.25">
      <c r="A99" s="8" t="s">
        <v>31</v>
      </c>
      <c r="B99" s="7" t="s">
        <v>232</v>
      </c>
      <c r="C99" s="8">
        <v>0</v>
      </c>
      <c r="D99" s="13" t="s">
        <v>227</v>
      </c>
      <c r="E99" s="57">
        <v>0</v>
      </c>
      <c r="G99" s="67">
        <f t="shared" si="6"/>
        <v>0</v>
      </c>
      <c r="I99" s="67">
        <v>0</v>
      </c>
    </row>
    <row r="100" spans="1:9" ht="11.25">
      <c r="A100" s="8" t="s">
        <v>100</v>
      </c>
      <c r="B100" s="7" t="s">
        <v>233</v>
      </c>
      <c r="C100" s="8">
        <v>0</v>
      </c>
      <c r="D100" s="13" t="s">
        <v>227</v>
      </c>
      <c r="E100" s="57">
        <v>0</v>
      </c>
      <c r="G100" s="67">
        <f t="shared" si="6"/>
        <v>0</v>
      </c>
      <c r="I100" s="67">
        <v>0</v>
      </c>
    </row>
    <row r="101" spans="1:9" ht="11.25">
      <c r="A101" s="8" t="s">
        <v>121</v>
      </c>
      <c r="B101" s="7" t="s">
        <v>234</v>
      </c>
      <c r="C101" s="8">
        <v>1</v>
      </c>
      <c r="D101" s="13" t="s">
        <v>197</v>
      </c>
      <c r="E101" s="57">
        <v>0</v>
      </c>
      <c r="G101" s="67">
        <f t="shared" si="6"/>
        <v>0</v>
      </c>
      <c r="I101" s="67">
        <v>0</v>
      </c>
    </row>
    <row r="102" spans="1:9" ht="11.25">
      <c r="A102" s="8" t="s">
        <v>122</v>
      </c>
      <c r="B102" s="7" t="s">
        <v>376</v>
      </c>
      <c r="C102" s="8">
        <v>0</v>
      </c>
      <c r="D102" s="13" t="s">
        <v>227</v>
      </c>
      <c r="E102" s="57">
        <v>0</v>
      </c>
      <c r="G102" s="67">
        <f t="shared" si="6"/>
        <v>0</v>
      </c>
      <c r="I102" s="67">
        <v>0</v>
      </c>
    </row>
    <row r="103" spans="1:9" ht="11.25">
      <c r="A103" s="8" t="s">
        <v>123</v>
      </c>
      <c r="B103" s="7" t="s">
        <v>374</v>
      </c>
      <c r="C103" s="8">
        <v>0</v>
      </c>
      <c r="D103" s="13" t="s">
        <v>227</v>
      </c>
      <c r="E103" s="57">
        <v>0</v>
      </c>
      <c r="G103" s="67">
        <f t="shared" si="6"/>
        <v>0</v>
      </c>
      <c r="I103" s="67">
        <v>0</v>
      </c>
    </row>
    <row r="104" spans="1:9" ht="11.25">
      <c r="A104" s="8" t="s">
        <v>303</v>
      </c>
      <c r="B104" s="7" t="s">
        <v>375</v>
      </c>
      <c r="C104" s="8">
        <v>0</v>
      </c>
      <c r="D104" s="13" t="s">
        <v>197</v>
      </c>
      <c r="E104" s="57">
        <v>0</v>
      </c>
      <c r="G104" s="67">
        <f t="shared" si="6"/>
        <v>0</v>
      </c>
      <c r="I104" s="67">
        <v>0</v>
      </c>
    </row>
    <row r="105" spans="1:9" ht="11.25">
      <c r="A105" s="8" t="s">
        <v>304</v>
      </c>
      <c r="B105" s="7" t="s">
        <v>377</v>
      </c>
      <c r="C105" s="8">
        <v>1</v>
      </c>
      <c r="D105" s="13" t="s">
        <v>197</v>
      </c>
      <c r="E105" s="57">
        <v>0</v>
      </c>
      <c r="G105" s="67">
        <f>E105*C105</f>
        <v>0</v>
      </c>
      <c r="I105" s="67">
        <v>0</v>
      </c>
    </row>
    <row r="106" spans="1:9" ht="11.25">
      <c r="A106" s="8" t="s">
        <v>305</v>
      </c>
      <c r="B106" s="7" t="s">
        <v>378</v>
      </c>
      <c r="C106" s="8">
        <v>1</v>
      </c>
      <c r="D106" s="13" t="s">
        <v>197</v>
      </c>
      <c r="E106" s="57">
        <v>0</v>
      </c>
      <c r="G106" s="67">
        <f>E106*C106</f>
        <v>0</v>
      </c>
      <c r="I106" s="67">
        <v>0</v>
      </c>
    </row>
    <row r="107" spans="1:9" ht="11.25">
      <c r="A107" s="8" t="s">
        <v>306</v>
      </c>
      <c r="B107" s="7" t="s">
        <v>235</v>
      </c>
      <c r="C107" s="8">
        <v>0</v>
      </c>
      <c r="D107" s="13" t="s">
        <v>231</v>
      </c>
      <c r="E107" s="57">
        <v>0</v>
      </c>
      <c r="G107" s="67">
        <f t="shared" si="6"/>
        <v>0</v>
      </c>
      <c r="I107" s="67">
        <v>0</v>
      </c>
    </row>
    <row r="108" spans="1:9" ht="11.25">
      <c r="A108" s="8" t="s">
        <v>307</v>
      </c>
      <c r="B108" s="7" t="s">
        <v>236</v>
      </c>
      <c r="C108" s="8">
        <v>1</v>
      </c>
      <c r="D108" s="13" t="s">
        <v>240</v>
      </c>
      <c r="E108" s="57">
        <v>0</v>
      </c>
      <c r="G108" s="67">
        <f t="shared" si="6"/>
        <v>0</v>
      </c>
      <c r="I108" s="67">
        <v>0</v>
      </c>
    </row>
    <row r="109" spans="1:9" ht="11.25">
      <c r="A109" s="8" t="s">
        <v>308</v>
      </c>
      <c r="B109" s="7" t="s">
        <v>137</v>
      </c>
      <c r="C109" s="8">
        <v>0</v>
      </c>
      <c r="D109" s="13" t="s">
        <v>240</v>
      </c>
      <c r="E109" s="57">
        <v>0</v>
      </c>
      <c r="G109" s="67">
        <f t="shared" si="6"/>
        <v>0</v>
      </c>
      <c r="I109" s="67">
        <v>0</v>
      </c>
    </row>
    <row r="110" spans="1:9" ht="11.25">
      <c r="A110" s="8" t="s">
        <v>309</v>
      </c>
      <c r="B110" s="7" t="s">
        <v>237</v>
      </c>
      <c r="C110" s="8">
        <v>0</v>
      </c>
      <c r="D110" s="13" t="s">
        <v>240</v>
      </c>
      <c r="E110" s="57">
        <v>0</v>
      </c>
      <c r="G110" s="67">
        <f t="shared" si="6"/>
        <v>0</v>
      </c>
      <c r="I110" s="67">
        <v>0</v>
      </c>
    </row>
    <row r="111" spans="1:9" ht="11.25">
      <c r="A111" s="8" t="s">
        <v>310</v>
      </c>
      <c r="B111" s="7" t="s">
        <v>238</v>
      </c>
      <c r="C111" s="8">
        <v>0</v>
      </c>
      <c r="D111" s="13" t="s">
        <v>240</v>
      </c>
      <c r="E111" s="57">
        <v>0</v>
      </c>
      <c r="G111" s="67">
        <f t="shared" si="6"/>
        <v>0</v>
      </c>
      <c r="I111" s="67">
        <v>0</v>
      </c>
    </row>
    <row r="112" spans="1:9" ht="11.25">
      <c r="A112" s="8" t="s">
        <v>311</v>
      </c>
      <c r="B112" s="7" t="s">
        <v>313</v>
      </c>
      <c r="C112" s="8">
        <v>0</v>
      </c>
      <c r="D112" s="13" t="s">
        <v>227</v>
      </c>
      <c r="E112" s="57">
        <v>0</v>
      </c>
      <c r="G112" s="67">
        <f t="shared" si="6"/>
        <v>0</v>
      </c>
      <c r="I112" s="67">
        <v>0</v>
      </c>
    </row>
    <row r="113" spans="1:9" ht="11.25">
      <c r="A113" s="8" t="s">
        <v>312</v>
      </c>
      <c r="B113" s="7" t="s">
        <v>239</v>
      </c>
      <c r="C113" s="8">
        <v>0</v>
      </c>
      <c r="D113" s="13" t="s">
        <v>218</v>
      </c>
      <c r="E113" s="57">
        <v>0</v>
      </c>
      <c r="G113" s="67">
        <f>E113*C113</f>
        <v>0</v>
      </c>
      <c r="I113" s="67">
        <v>0</v>
      </c>
    </row>
    <row r="114" spans="1:9" ht="11.25">
      <c r="A114" s="8" t="s">
        <v>314</v>
      </c>
      <c r="B114" s="18" t="s">
        <v>373</v>
      </c>
      <c r="C114" s="64">
        <v>1</v>
      </c>
      <c r="D114" s="52" t="s">
        <v>197</v>
      </c>
      <c r="E114" s="65">
        <v>0</v>
      </c>
      <c r="F114" s="52"/>
      <c r="G114" s="68">
        <f t="shared" si="6"/>
        <v>0</v>
      </c>
      <c r="I114" s="68">
        <v>0</v>
      </c>
    </row>
    <row r="115" spans="1:9" s="44" customFormat="1" ht="12">
      <c r="A115" s="16"/>
      <c r="B115" s="76" t="s">
        <v>130</v>
      </c>
      <c r="C115" s="19"/>
      <c r="D115" s="77"/>
      <c r="E115" s="77"/>
      <c r="F115" s="77"/>
      <c r="G115" s="71">
        <f>SUM(G97:G114)</f>
        <v>0</v>
      </c>
      <c r="I115" s="70">
        <f>SUM(I97:I114)</f>
        <v>0</v>
      </c>
    </row>
    <row r="117" spans="1:9" ht="12">
      <c r="A117" s="16" t="s">
        <v>32</v>
      </c>
      <c r="B117" s="44" t="s">
        <v>181</v>
      </c>
      <c r="C117" s="16" t="s">
        <v>99</v>
      </c>
      <c r="D117" s="16" t="s">
        <v>189</v>
      </c>
      <c r="E117" s="17" t="s">
        <v>188</v>
      </c>
      <c r="G117" s="17" t="s">
        <v>131</v>
      </c>
      <c r="I117" s="17" t="s">
        <v>155</v>
      </c>
    </row>
    <row r="118" spans="1:9" ht="11.25">
      <c r="A118" s="8" t="s">
        <v>34</v>
      </c>
      <c r="B118" s="6" t="s">
        <v>243</v>
      </c>
      <c r="C118" s="62">
        <v>0</v>
      </c>
      <c r="D118" s="51" t="s">
        <v>129</v>
      </c>
      <c r="E118" s="63">
        <v>0</v>
      </c>
      <c r="F118" s="51"/>
      <c r="G118" s="66">
        <f aca="true" t="shared" si="7" ref="G118:G130">E118*C118</f>
        <v>0</v>
      </c>
      <c r="I118" s="66">
        <v>0</v>
      </c>
    </row>
    <row r="119" spans="1:9" ht="11.25">
      <c r="A119" s="8" t="s">
        <v>35</v>
      </c>
      <c r="B119" s="7" t="s">
        <v>398</v>
      </c>
      <c r="C119" s="8">
        <v>0</v>
      </c>
      <c r="D119" s="13" t="s">
        <v>129</v>
      </c>
      <c r="E119" s="57">
        <v>0</v>
      </c>
      <c r="G119" s="67">
        <f t="shared" si="7"/>
        <v>0</v>
      </c>
      <c r="I119" s="67">
        <v>0</v>
      </c>
    </row>
    <row r="120" spans="1:9" ht="11.25">
      <c r="A120" s="8" t="s">
        <v>36</v>
      </c>
      <c r="B120" s="7" t="s">
        <v>245</v>
      </c>
      <c r="C120" s="8">
        <v>0</v>
      </c>
      <c r="D120" s="13" t="s">
        <v>129</v>
      </c>
      <c r="E120" s="57">
        <v>0</v>
      </c>
      <c r="G120" s="67">
        <f t="shared" si="7"/>
        <v>0</v>
      </c>
      <c r="I120" s="67">
        <v>0</v>
      </c>
    </row>
    <row r="121" spans="1:9" ht="11.25">
      <c r="A121" s="8" t="s">
        <v>37</v>
      </c>
      <c r="B121" s="7" t="s">
        <v>364</v>
      </c>
      <c r="C121" s="8">
        <v>0</v>
      </c>
      <c r="D121" s="13" t="s">
        <v>227</v>
      </c>
      <c r="E121" s="57">
        <v>0</v>
      </c>
      <c r="G121" s="67">
        <f>E121*C121</f>
        <v>0</v>
      </c>
      <c r="I121" s="67">
        <v>0</v>
      </c>
    </row>
    <row r="122" spans="1:9" ht="11.25">
      <c r="A122" s="8" t="s">
        <v>38</v>
      </c>
      <c r="B122" s="7" t="s">
        <v>246</v>
      </c>
      <c r="C122" s="8">
        <v>0</v>
      </c>
      <c r="D122" s="13" t="s">
        <v>129</v>
      </c>
      <c r="E122" s="57">
        <v>0</v>
      </c>
      <c r="G122" s="67">
        <f t="shared" si="7"/>
        <v>0</v>
      </c>
      <c r="I122" s="67">
        <v>0</v>
      </c>
    </row>
    <row r="123" spans="1:9" ht="11.25">
      <c r="A123" s="8" t="s">
        <v>269</v>
      </c>
      <c r="B123" s="7" t="s">
        <v>244</v>
      </c>
      <c r="C123" s="8">
        <v>0</v>
      </c>
      <c r="D123" s="13" t="s">
        <v>129</v>
      </c>
      <c r="E123" s="57">
        <v>0</v>
      </c>
      <c r="G123" s="67">
        <f t="shared" si="7"/>
        <v>0</v>
      </c>
      <c r="I123" s="67">
        <v>0</v>
      </c>
    </row>
    <row r="124" spans="1:9" ht="11.25">
      <c r="A124" s="8" t="s">
        <v>315</v>
      </c>
      <c r="B124" s="7" t="s">
        <v>247</v>
      </c>
      <c r="C124" s="8">
        <v>0</v>
      </c>
      <c r="D124" s="13" t="s">
        <v>129</v>
      </c>
      <c r="E124" s="57">
        <v>0</v>
      </c>
      <c r="G124" s="67">
        <f t="shared" si="7"/>
        <v>0</v>
      </c>
      <c r="I124" s="67">
        <v>0</v>
      </c>
    </row>
    <row r="125" spans="1:9" ht="11.25">
      <c r="A125" s="8" t="s">
        <v>316</v>
      </c>
      <c r="B125" s="7" t="s">
        <v>248</v>
      </c>
      <c r="C125" s="8">
        <v>0</v>
      </c>
      <c r="D125" s="13" t="s">
        <v>129</v>
      </c>
      <c r="E125" s="57">
        <v>0</v>
      </c>
      <c r="G125" s="67">
        <f t="shared" si="7"/>
        <v>0</v>
      </c>
      <c r="I125" s="67">
        <v>0</v>
      </c>
    </row>
    <row r="126" spans="1:9" ht="11.25">
      <c r="A126" s="8" t="s">
        <v>317</v>
      </c>
      <c r="B126" s="7" t="s">
        <v>323</v>
      </c>
      <c r="C126" s="8">
        <v>0</v>
      </c>
      <c r="D126" s="13" t="s">
        <v>129</v>
      </c>
      <c r="E126" s="57">
        <v>0</v>
      </c>
      <c r="G126" s="67">
        <f t="shared" si="7"/>
        <v>0</v>
      </c>
      <c r="I126" s="67">
        <v>0</v>
      </c>
    </row>
    <row r="127" spans="1:9" ht="11.25">
      <c r="A127" s="8" t="s">
        <v>318</v>
      </c>
      <c r="B127" s="7" t="s">
        <v>324</v>
      </c>
      <c r="C127" s="8">
        <v>0</v>
      </c>
      <c r="D127" s="13" t="s">
        <v>129</v>
      </c>
      <c r="E127" s="57">
        <v>0</v>
      </c>
      <c r="G127" s="67">
        <f t="shared" si="7"/>
        <v>0</v>
      </c>
      <c r="I127" s="67">
        <v>0</v>
      </c>
    </row>
    <row r="128" spans="1:9" ht="11.25">
      <c r="A128" s="8" t="s">
        <v>319</v>
      </c>
      <c r="B128" s="7" t="s">
        <v>325</v>
      </c>
      <c r="C128" s="8">
        <v>1</v>
      </c>
      <c r="D128" s="13" t="s">
        <v>197</v>
      </c>
      <c r="E128" s="57">
        <v>0</v>
      </c>
      <c r="G128" s="67">
        <f t="shared" si="7"/>
        <v>0</v>
      </c>
      <c r="I128" s="67">
        <v>0</v>
      </c>
    </row>
    <row r="129" spans="1:9" ht="11.25">
      <c r="A129" s="8" t="s">
        <v>320</v>
      </c>
      <c r="B129" s="7" t="s">
        <v>242</v>
      </c>
      <c r="C129" s="8">
        <v>0</v>
      </c>
      <c r="D129" s="13" t="s">
        <v>227</v>
      </c>
      <c r="E129" s="57">
        <v>0</v>
      </c>
      <c r="G129" s="67">
        <f t="shared" si="7"/>
        <v>0</v>
      </c>
      <c r="I129" s="67">
        <v>0</v>
      </c>
    </row>
    <row r="130" spans="1:9" ht="11.25">
      <c r="A130" s="8" t="s">
        <v>321</v>
      </c>
      <c r="B130" s="7" t="s">
        <v>110</v>
      </c>
      <c r="C130" s="8">
        <v>1</v>
      </c>
      <c r="D130" s="13" t="s">
        <v>197</v>
      </c>
      <c r="E130" s="57">
        <v>0</v>
      </c>
      <c r="G130" s="67">
        <f t="shared" si="7"/>
        <v>0</v>
      </c>
      <c r="I130" s="67">
        <v>0</v>
      </c>
    </row>
    <row r="131" spans="1:9" ht="11.25">
      <c r="A131" s="8" t="s">
        <v>322</v>
      </c>
      <c r="B131" s="18" t="s">
        <v>198</v>
      </c>
      <c r="C131" s="64">
        <v>1</v>
      </c>
      <c r="D131" s="52" t="s">
        <v>197</v>
      </c>
      <c r="E131" s="65">
        <v>0</v>
      </c>
      <c r="F131" s="52"/>
      <c r="G131" s="68">
        <f>E131*C131</f>
        <v>0</v>
      </c>
      <c r="I131" s="68">
        <v>0</v>
      </c>
    </row>
    <row r="132" spans="2:9" ht="12">
      <c r="B132" s="76" t="s">
        <v>130</v>
      </c>
      <c r="C132" s="19"/>
      <c r="D132" s="77"/>
      <c r="E132" s="77"/>
      <c r="F132" s="77"/>
      <c r="G132" s="71">
        <f>SUM(G118:G131)</f>
        <v>0</v>
      </c>
      <c r="H132" s="44"/>
      <c r="I132" s="70">
        <f>SUM(I118:I131)</f>
        <v>0</v>
      </c>
    </row>
    <row r="134" spans="1:9" ht="12">
      <c r="A134" s="16" t="s">
        <v>40</v>
      </c>
      <c r="B134" s="44" t="s">
        <v>33</v>
      </c>
      <c r="C134" s="16" t="s">
        <v>99</v>
      </c>
      <c r="D134" s="16" t="s">
        <v>189</v>
      </c>
      <c r="E134" s="17" t="s">
        <v>188</v>
      </c>
      <c r="G134" s="17" t="s">
        <v>131</v>
      </c>
      <c r="I134" s="17" t="s">
        <v>155</v>
      </c>
    </row>
    <row r="135" spans="1:9" ht="11.25">
      <c r="A135" s="8" t="s">
        <v>105</v>
      </c>
      <c r="B135" s="6" t="s">
        <v>399</v>
      </c>
      <c r="C135" s="62">
        <v>1</v>
      </c>
      <c r="D135" s="51" t="s">
        <v>197</v>
      </c>
      <c r="E135" s="63">
        <v>0</v>
      </c>
      <c r="F135" s="51"/>
      <c r="G135" s="66">
        <f>E135*C135</f>
        <v>0</v>
      </c>
      <c r="I135" s="66">
        <v>0</v>
      </c>
    </row>
    <row r="136" spans="1:9" ht="11.25">
      <c r="A136" s="8" t="s">
        <v>106</v>
      </c>
      <c r="B136" s="7" t="s">
        <v>249</v>
      </c>
      <c r="C136" s="8">
        <v>1</v>
      </c>
      <c r="D136" s="13" t="s">
        <v>197</v>
      </c>
      <c r="E136" s="57">
        <v>0</v>
      </c>
      <c r="G136" s="67">
        <f>E136*C136</f>
        <v>0</v>
      </c>
      <c r="I136" s="67">
        <v>0</v>
      </c>
    </row>
    <row r="137" spans="1:9" ht="11.25">
      <c r="A137" s="8" t="s">
        <v>107</v>
      </c>
      <c r="B137" s="7" t="s">
        <v>250</v>
      </c>
      <c r="C137" s="8">
        <v>0</v>
      </c>
      <c r="D137" s="13" t="s">
        <v>129</v>
      </c>
      <c r="E137" s="57">
        <v>0</v>
      </c>
      <c r="G137" s="67">
        <f>E137*C137</f>
        <v>0</v>
      </c>
      <c r="I137" s="67">
        <v>0</v>
      </c>
    </row>
    <row r="138" spans="1:9" ht="11.25">
      <c r="A138" s="8" t="s">
        <v>108</v>
      </c>
      <c r="B138" s="7" t="s">
        <v>39</v>
      </c>
      <c r="C138" s="8">
        <v>1</v>
      </c>
      <c r="D138" s="13" t="s">
        <v>197</v>
      </c>
      <c r="E138" s="57">
        <v>0</v>
      </c>
      <c r="G138" s="67">
        <f>E138*C138</f>
        <v>0</v>
      </c>
      <c r="I138" s="67">
        <v>0</v>
      </c>
    </row>
    <row r="139" spans="1:9" ht="11.25">
      <c r="A139" s="8" t="s">
        <v>109</v>
      </c>
      <c r="B139" s="18" t="s">
        <v>372</v>
      </c>
      <c r="C139" s="64">
        <v>1</v>
      </c>
      <c r="D139" s="52" t="s">
        <v>197</v>
      </c>
      <c r="E139" s="65">
        <v>0</v>
      </c>
      <c r="F139" s="52"/>
      <c r="G139" s="68">
        <f>E139*C139</f>
        <v>0</v>
      </c>
      <c r="I139" s="68">
        <v>0</v>
      </c>
    </row>
    <row r="140" spans="1:9" s="44" customFormat="1" ht="12">
      <c r="A140" s="16"/>
      <c r="B140" s="20" t="s">
        <v>130</v>
      </c>
      <c r="C140" s="50"/>
      <c r="D140" s="60"/>
      <c r="E140" s="60"/>
      <c r="F140" s="60"/>
      <c r="G140" s="70">
        <f>SUM(G135:G139)</f>
        <v>0</v>
      </c>
      <c r="I140" s="70">
        <f>SUM(I135:I139)</f>
        <v>0</v>
      </c>
    </row>
    <row r="142" spans="1:9" ht="12">
      <c r="A142" s="16" t="s">
        <v>41</v>
      </c>
      <c r="B142" s="44" t="s">
        <v>326</v>
      </c>
      <c r="C142" s="16" t="s">
        <v>99</v>
      </c>
      <c r="D142" s="16" t="s">
        <v>189</v>
      </c>
      <c r="E142" s="17" t="s">
        <v>188</v>
      </c>
      <c r="G142" s="17" t="s">
        <v>131</v>
      </c>
      <c r="I142" s="17" t="s">
        <v>155</v>
      </c>
    </row>
    <row r="143" spans="1:9" ht="11.25">
      <c r="A143" s="8" t="s">
        <v>43</v>
      </c>
      <c r="B143" s="6" t="s">
        <v>327</v>
      </c>
      <c r="C143" s="62">
        <v>1</v>
      </c>
      <c r="D143" s="51" t="s">
        <v>197</v>
      </c>
      <c r="E143" s="63">
        <v>0</v>
      </c>
      <c r="F143" s="51"/>
      <c r="G143" s="66">
        <f>E143*C143</f>
        <v>0</v>
      </c>
      <c r="I143" s="66">
        <v>0</v>
      </c>
    </row>
    <row r="144" spans="1:9" ht="11.25">
      <c r="A144" s="8" t="s">
        <v>45</v>
      </c>
      <c r="B144" s="7" t="s">
        <v>328</v>
      </c>
      <c r="C144" s="8">
        <v>1</v>
      </c>
      <c r="D144" s="13" t="s">
        <v>197</v>
      </c>
      <c r="E144" s="57">
        <v>0</v>
      </c>
      <c r="G144" s="67">
        <f>E144*C144</f>
        <v>0</v>
      </c>
      <c r="I144" s="67">
        <v>0</v>
      </c>
    </row>
    <row r="145" spans="1:9" ht="11.25">
      <c r="A145" s="8" t="s">
        <v>47</v>
      </c>
      <c r="B145" s="7" t="s">
        <v>329</v>
      </c>
      <c r="C145" s="8">
        <v>0</v>
      </c>
      <c r="D145" s="13" t="s">
        <v>129</v>
      </c>
      <c r="E145" s="57">
        <v>0</v>
      </c>
      <c r="G145" s="67">
        <f>E145*C145</f>
        <v>0</v>
      </c>
      <c r="I145" s="67">
        <v>0</v>
      </c>
    </row>
    <row r="146" spans="1:9" ht="11.25">
      <c r="A146" s="8" t="s">
        <v>48</v>
      </c>
      <c r="B146" s="7" t="s">
        <v>330</v>
      </c>
      <c r="C146" s="8">
        <v>1</v>
      </c>
      <c r="D146" s="13" t="s">
        <v>197</v>
      </c>
      <c r="E146" s="57">
        <v>0</v>
      </c>
      <c r="G146" s="67">
        <f>E146*C146</f>
        <v>0</v>
      </c>
      <c r="I146" s="67">
        <v>0</v>
      </c>
    </row>
    <row r="147" spans="1:9" s="44" customFormat="1" ht="12">
      <c r="A147" s="16"/>
      <c r="B147" s="20" t="s">
        <v>130</v>
      </c>
      <c r="C147" s="50"/>
      <c r="D147" s="60"/>
      <c r="E147" s="60"/>
      <c r="F147" s="60"/>
      <c r="G147" s="70">
        <f>SUM(G143:G146)</f>
        <v>0</v>
      </c>
      <c r="I147" s="70">
        <f>SUM(I143:I146)</f>
        <v>0</v>
      </c>
    </row>
    <row r="149" spans="1:9" ht="12">
      <c r="A149" s="16" t="s">
        <v>50</v>
      </c>
      <c r="B149" s="44" t="s">
        <v>42</v>
      </c>
      <c r="C149" s="16" t="s">
        <v>99</v>
      </c>
      <c r="D149" s="16" t="s">
        <v>189</v>
      </c>
      <c r="E149" s="17" t="s">
        <v>188</v>
      </c>
      <c r="G149" s="17" t="s">
        <v>131</v>
      </c>
      <c r="I149" s="17" t="s">
        <v>155</v>
      </c>
    </row>
    <row r="150" spans="1:9" ht="11.25">
      <c r="A150" s="8" t="s">
        <v>51</v>
      </c>
      <c r="B150" s="6" t="s">
        <v>44</v>
      </c>
      <c r="C150" s="62">
        <v>1</v>
      </c>
      <c r="D150" s="51" t="s">
        <v>197</v>
      </c>
      <c r="E150" s="63">
        <v>0</v>
      </c>
      <c r="F150" s="51"/>
      <c r="G150" s="66">
        <f>E150*C150</f>
        <v>0</v>
      </c>
      <c r="I150" s="66">
        <v>0</v>
      </c>
    </row>
    <row r="151" spans="1:9" ht="11.25">
      <c r="A151" s="8" t="s">
        <v>52</v>
      </c>
      <c r="B151" s="7" t="s">
        <v>46</v>
      </c>
      <c r="C151" s="8">
        <v>0</v>
      </c>
      <c r="D151" s="13" t="s">
        <v>251</v>
      </c>
      <c r="E151" s="57">
        <v>0</v>
      </c>
      <c r="G151" s="67">
        <f>E151*C151</f>
        <v>0</v>
      </c>
      <c r="I151" s="67">
        <v>0</v>
      </c>
    </row>
    <row r="152" spans="1:9" ht="11.25">
      <c r="A152" s="8" t="s">
        <v>53</v>
      </c>
      <c r="B152" s="7" t="s">
        <v>367</v>
      </c>
      <c r="C152" s="8">
        <v>0</v>
      </c>
      <c r="D152" s="13" t="s">
        <v>129</v>
      </c>
      <c r="E152" s="57">
        <v>0</v>
      </c>
      <c r="G152" s="67">
        <f>E152*C152</f>
        <v>0</v>
      </c>
      <c r="I152" s="67">
        <v>0</v>
      </c>
    </row>
    <row r="153" spans="1:9" ht="11.25">
      <c r="A153" s="8" t="s">
        <v>54</v>
      </c>
      <c r="B153" s="7" t="s">
        <v>366</v>
      </c>
      <c r="C153" s="8">
        <v>1</v>
      </c>
      <c r="D153" s="13" t="s">
        <v>197</v>
      </c>
      <c r="E153" s="57">
        <v>0</v>
      </c>
      <c r="G153" s="67">
        <f>E153*C153</f>
        <v>0</v>
      </c>
      <c r="I153" s="67">
        <v>0</v>
      </c>
    </row>
    <row r="154" spans="1:9" ht="11.25">
      <c r="A154" s="8" t="s">
        <v>55</v>
      </c>
      <c r="B154" s="7" t="s">
        <v>252</v>
      </c>
      <c r="C154" s="8">
        <v>1</v>
      </c>
      <c r="D154" s="13" t="s">
        <v>197</v>
      </c>
      <c r="E154" s="57">
        <v>0</v>
      </c>
      <c r="G154" s="67">
        <f>E154*C154</f>
        <v>0</v>
      </c>
      <c r="I154" s="67">
        <v>0</v>
      </c>
    </row>
    <row r="155" spans="1:9" ht="11.25">
      <c r="A155" s="8" t="s">
        <v>343</v>
      </c>
      <c r="B155" s="7" t="s">
        <v>333</v>
      </c>
      <c r="E155" s="57"/>
      <c r="G155" s="67"/>
      <c r="I155" s="67"/>
    </row>
    <row r="156" spans="2:9" ht="11.25">
      <c r="B156" s="7" t="s">
        <v>334</v>
      </c>
      <c r="C156" s="8">
        <v>0</v>
      </c>
      <c r="D156" s="13" t="s">
        <v>218</v>
      </c>
      <c r="E156" s="57">
        <v>0</v>
      </c>
      <c r="G156" s="67">
        <f aca="true" t="shared" si="8" ref="G156:G168">E156*C156</f>
        <v>0</v>
      </c>
      <c r="I156" s="67">
        <v>0</v>
      </c>
    </row>
    <row r="157" spans="2:9" ht="11.25">
      <c r="B157" s="7" t="s">
        <v>335</v>
      </c>
      <c r="C157" s="8">
        <v>0</v>
      </c>
      <c r="D157" s="13" t="s">
        <v>218</v>
      </c>
      <c r="E157" s="57">
        <v>0</v>
      </c>
      <c r="G157" s="67">
        <f t="shared" si="8"/>
        <v>0</v>
      </c>
      <c r="I157" s="67">
        <v>0</v>
      </c>
    </row>
    <row r="158" spans="2:9" ht="11.25">
      <c r="B158" s="7" t="s">
        <v>336</v>
      </c>
      <c r="C158" s="8">
        <v>0</v>
      </c>
      <c r="D158" s="13" t="s">
        <v>218</v>
      </c>
      <c r="E158" s="57">
        <v>0</v>
      </c>
      <c r="G158" s="67">
        <f t="shared" si="8"/>
        <v>0</v>
      </c>
      <c r="I158" s="67">
        <v>0</v>
      </c>
    </row>
    <row r="159" spans="2:9" ht="11.25">
      <c r="B159" s="7" t="s">
        <v>337</v>
      </c>
      <c r="C159" s="8">
        <v>0</v>
      </c>
      <c r="D159" s="13" t="s">
        <v>218</v>
      </c>
      <c r="E159" s="57">
        <v>0</v>
      </c>
      <c r="G159" s="67">
        <f t="shared" si="8"/>
        <v>0</v>
      </c>
      <c r="I159" s="67">
        <v>0</v>
      </c>
    </row>
    <row r="160" spans="2:9" ht="11.25">
      <c r="B160" s="7" t="s">
        <v>338</v>
      </c>
      <c r="C160" s="8">
        <v>0</v>
      </c>
      <c r="D160" s="13" t="s">
        <v>218</v>
      </c>
      <c r="E160" s="57">
        <v>0</v>
      </c>
      <c r="G160" s="67">
        <f t="shared" si="8"/>
        <v>0</v>
      </c>
      <c r="I160" s="67">
        <v>0</v>
      </c>
    </row>
    <row r="161" spans="1:9" ht="11.25">
      <c r="A161" s="8" t="s">
        <v>344</v>
      </c>
      <c r="B161" s="7" t="s">
        <v>253</v>
      </c>
      <c r="C161" s="8">
        <v>1</v>
      </c>
      <c r="D161" s="13" t="s">
        <v>197</v>
      </c>
      <c r="E161" s="57">
        <v>0</v>
      </c>
      <c r="G161" s="67">
        <f t="shared" si="8"/>
        <v>0</v>
      </c>
      <c r="I161" s="67">
        <v>0</v>
      </c>
    </row>
    <row r="162" spans="1:9" ht="11.25">
      <c r="A162" s="8" t="s">
        <v>345</v>
      </c>
      <c r="B162" s="7" t="s">
        <v>331</v>
      </c>
      <c r="C162" s="8">
        <v>0</v>
      </c>
      <c r="D162" s="13" t="s">
        <v>218</v>
      </c>
      <c r="E162" s="57">
        <v>0</v>
      </c>
      <c r="G162" s="67">
        <f t="shared" si="8"/>
        <v>0</v>
      </c>
      <c r="I162" s="67">
        <v>0</v>
      </c>
    </row>
    <row r="163" spans="1:9" ht="11.25">
      <c r="A163" s="8" t="s">
        <v>346</v>
      </c>
      <c r="B163" s="7" t="s">
        <v>332</v>
      </c>
      <c r="C163" s="8">
        <v>0</v>
      </c>
      <c r="D163" s="13" t="s">
        <v>218</v>
      </c>
      <c r="E163" s="57">
        <v>0</v>
      </c>
      <c r="G163" s="67">
        <f t="shared" si="8"/>
        <v>0</v>
      </c>
      <c r="I163" s="67">
        <v>0</v>
      </c>
    </row>
    <row r="164" spans="1:9" ht="11.25">
      <c r="A164" s="8" t="s">
        <v>347</v>
      </c>
      <c r="B164" s="7" t="s">
        <v>49</v>
      </c>
      <c r="C164" s="8">
        <v>0</v>
      </c>
      <c r="D164" s="13" t="s">
        <v>195</v>
      </c>
      <c r="E164" s="57">
        <v>0</v>
      </c>
      <c r="G164" s="67">
        <f t="shared" si="8"/>
        <v>0</v>
      </c>
      <c r="I164" s="67">
        <v>0</v>
      </c>
    </row>
    <row r="165" spans="1:9" ht="11.25">
      <c r="A165" s="8" t="s">
        <v>348</v>
      </c>
      <c r="B165" s="7" t="s">
        <v>379</v>
      </c>
      <c r="C165" s="8">
        <v>0</v>
      </c>
      <c r="D165" s="13" t="s">
        <v>129</v>
      </c>
      <c r="E165" s="57">
        <v>0</v>
      </c>
      <c r="G165" s="67">
        <f t="shared" si="8"/>
        <v>0</v>
      </c>
      <c r="I165" s="67">
        <v>0</v>
      </c>
    </row>
    <row r="166" spans="1:9" ht="11.25">
      <c r="A166" s="8" t="s">
        <v>349</v>
      </c>
      <c r="B166" s="7" t="s">
        <v>339</v>
      </c>
      <c r="C166" s="8">
        <v>1</v>
      </c>
      <c r="D166" s="13" t="s">
        <v>197</v>
      </c>
      <c r="E166" s="57">
        <v>0</v>
      </c>
      <c r="G166" s="67">
        <f t="shared" si="8"/>
        <v>0</v>
      </c>
      <c r="I166" s="67">
        <v>0</v>
      </c>
    </row>
    <row r="167" spans="1:9" ht="11.25">
      <c r="A167" s="8" t="s">
        <v>350</v>
      </c>
      <c r="B167" s="7" t="s">
        <v>380</v>
      </c>
      <c r="C167" s="8">
        <v>0</v>
      </c>
      <c r="D167" s="13" t="s">
        <v>129</v>
      </c>
      <c r="E167" s="57">
        <v>0</v>
      </c>
      <c r="G167" s="67">
        <f t="shared" si="8"/>
        <v>0</v>
      </c>
      <c r="I167" s="67">
        <v>0</v>
      </c>
    </row>
    <row r="168" spans="1:9" ht="11.25">
      <c r="A168" s="8" t="s">
        <v>351</v>
      </c>
      <c r="B168" s="7" t="s">
        <v>340</v>
      </c>
      <c r="C168" s="8">
        <v>1</v>
      </c>
      <c r="D168" s="13" t="s">
        <v>197</v>
      </c>
      <c r="E168" s="57">
        <v>0</v>
      </c>
      <c r="G168" s="67">
        <f t="shared" si="8"/>
        <v>0</v>
      </c>
      <c r="I168" s="67">
        <v>0</v>
      </c>
    </row>
    <row r="169" spans="1:9" ht="11.25">
      <c r="A169" s="8" t="s">
        <v>365</v>
      </c>
      <c r="B169" s="18" t="s">
        <v>198</v>
      </c>
      <c r="C169" s="8">
        <v>1</v>
      </c>
      <c r="D169" s="13" t="s">
        <v>197</v>
      </c>
      <c r="E169" s="57">
        <v>0</v>
      </c>
      <c r="G169" s="67">
        <f>E169*C169</f>
        <v>0</v>
      </c>
      <c r="I169" s="68">
        <v>0</v>
      </c>
    </row>
    <row r="170" spans="2:9" ht="12">
      <c r="B170" s="20" t="s">
        <v>130</v>
      </c>
      <c r="C170" s="50"/>
      <c r="D170" s="60"/>
      <c r="E170" s="60"/>
      <c r="F170" s="60"/>
      <c r="G170" s="70">
        <f>SUM(G150:G169)</f>
        <v>0</v>
      </c>
      <c r="H170" s="44"/>
      <c r="I170" s="70">
        <f>SUM(I150:I169)</f>
        <v>0</v>
      </c>
    </row>
    <row r="172" spans="1:9" ht="12">
      <c r="A172" s="16" t="s">
        <v>56</v>
      </c>
      <c r="B172" s="44" t="s">
        <v>368</v>
      </c>
      <c r="C172" s="16" t="s">
        <v>99</v>
      </c>
      <c r="D172" s="16" t="s">
        <v>189</v>
      </c>
      <c r="E172" s="17" t="s">
        <v>188</v>
      </c>
      <c r="G172" s="17" t="s">
        <v>131</v>
      </c>
      <c r="I172" s="17" t="s">
        <v>155</v>
      </c>
    </row>
    <row r="173" spans="1:9" ht="11.25">
      <c r="A173" s="8" t="s">
        <v>58</v>
      </c>
      <c r="B173" s="6" t="s">
        <v>254</v>
      </c>
      <c r="C173" s="62">
        <v>0</v>
      </c>
      <c r="D173" s="51" t="s">
        <v>129</v>
      </c>
      <c r="E173" s="63">
        <v>0</v>
      </c>
      <c r="F173" s="51"/>
      <c r="G173" s="66">
        <f aca="true" t="shared" si="9" ref="G173:G188">E173*C173</f>
        <v>0</v>
      </c>
      <c r="I173" s="66">
        <v>0</v>
      </c>
    </row>
    <row r="174" spans="1:9" ht="11.25">
      <c r="A174" s="8" t="s">
        <v>59</v>
      </c>
      <c r="B174" s="7" t="s">
        <v>258</v>
      </c>
      <c r="C174" s="8">
        <v>1</v>
      </c>
      <c r="D174" s="13" t="s">
        <v>197</v>
      </c>
      <c r="E174" s="57">
        <v>0</v>
      </c>
      <c r="G174" s="67">
        <f t="shared" si="9"/>
        <v>0</v>
      </c>
      <c r="I174" s="67">
        <v>0</v>
      </c>
    </row>
    <row r="175" spans="1:9" ht="11.25">
      <c r="A175" s="8" t="s">
        <v>60</v>
      </c>
      <c r="B175" s="7" t="s">
        <v>255</v>
      </c>
      <c r="C175" s="8">
        <v>1</v>
      </c>
      <c r="D175" s="13" t="s">
        <v>197</v>
      </c>
      <c r="E175" s="57">
        <v>0</v>
      </c>
      <c r="G175" s="67">
        <f t="shared" si="9"/>
        <v>0</v>
      </c>
      <c r="I175" s="67">
        <v>0</v>
      </c>
    </row>
    <row r="176" spans="1:9" ht="11.25">
      <c r="A176" s="8" t="s">
        <v>61</v>
      </c>
      <c r="B176" s="7" t="s">
        <v>256</v>
      </c>
      <c r="C176" s="8">
        <v>1</v>
      </c>
      <c r="D176" s="13" t="s">
        <v>197</v>
      </c>
      <c r="E176" s="57">
        <v>0</v>
      </c>
      <c r="G176" s="67">
        <f t="shared" si="9"/>
        <v>0</v>
      </c>
      <c r="I176" s="67">
        <v>0</v>
      </c>
    </row>
    <row r="177" spans="1:9" ht="11.25">
      <c r="A177" s="8" t="s">
        <v>63</v>
      </c>
      <c r="B177" s="7" t="s">
        <v>259</v>
      </c>
      <c r="C177" s="8">
        <v>1</v>
      </c>
      <c r="D177" s="13" t="s">
        <v>197</v>
      </c>
      <c r="E177" s="57">
        <v>0</v>
      </c>
      <c r="G177" s="67">
        <f t="shared" si="9"/>
        <v>0</v>
      </c>
      <c r="I177" s="67">
        <v>0</v>
      </c>
    </row>
    <row r="178" spans="1:9" ht="11.25">
      <c r="A178" s="8" t="s">
        <v>65</v>
      </c>
      <c r="B178" s="7" t="s">
        <v>260</v>
      </c>
      <c r="C178" s="8">
        <v>1</v>
      </c>
      <c r="D178" s="13" t="s">
        <v>197</v>
      </c>
      <c r="E178" s="57">
        <v>0</v>
      </c>
      <c r="G178" s="67">
        <f t="shared" si="9"/>
        <v>0</v>
      </c>
      <c r="I178" s="67">
        <v>0</v>
      </c>
    </row>
    <row r="179" spans="1:9" ht="11.25">
      <c r="A179" s="8" t="s">
        <v>67</v>
      </c>
      <c r="B179" s="7" t="s">
        <v>261</v>
      </c>
      <c r="C179" s="8">
        <v>1</v>
      </c>
      <c r="D179" s="13" t="s">
        <v>197</v>
      </c>
      <c r="E179" s="57">
        <v>0</v>
      </c>
      <c r="G179" s="67">
        <f t="shared" si="9"/>
        <v>0</v>
      </c>
      <c r="I179" s="67">
        <v>0</v>
      </c>
    </row>
    <row r="180" spans="1:9" ht="11.25">
      <c r="A180" s="8" t="s">
        <v>68</v>
      </c>
      <c r="B180" s="7" t="s">
        <v>272</v>
      </c>
      <c r="C180" s="8">
        <v>1</v>
      </c>
      <c r="D180" s="13" t="s">
        <v>197</v>
      </c>
      <c r="E180" s="57">
        <v>0</v>
      </c>
      <c r="G180" s="67">
        <f t="shared" si="9"/>
        <v>0</v>
      </c>
      <c r="I180" s="67">
        <v>0</v>
      </c>
    </row>
    <row r="181" spans="1:9" ht="11.25">
      <c r="A181" s="8" t="s">
        <v>70</v>
      </c>
      <c r="B181" s="7" t="s">
        <v>141</v>
      </c>
      <c r="C181" s="8">
        <v>1</v>
      </c>
      <c r="D181" s="13" t="s">
        <v>197</v>
      </c>
      <c r="E181" s="57">
        <v>0</v>
      </c>
      <c r="G181" s="67">
        <f>E181*C181</f>
        <v>0</v>
      </c>
      <c r="I181" s="67">
        <v>0</v>
      </c>
    </row>
    <row r="182" spans="2:9" ht="12">
      <c r="B182" s="73" t="s">
        <v>352</v>
      </c>
      <c r="E182" s="57"/>
      <c r="G182" s="67"/>
      <c r="I182" s="67"/>
    </row>
    <row r="183" spans="1:9" ht="11.25">
      <c r="A183" s="8" t="s">
        <v>72</v>
      </c>
      <c r="B183" s="7" t="s">
        <v>71</v>
      </c>
      <c r="C183" s="8">
        <v>1</v>
      </c>
      <c r="D183" s="13" t="s">
        <v>197</v>
      </c>
      <c r="E183" s="57">
        <v>0</v>
      </c>
      <c r="G183" s="67">
        <f>E183*C183</f>
        <v>0</v>
      </c>
      <c r="I183" s="67">
        <v>0</v>
      </c>
    </row>
    <row r="184" spans="1:9" ht="11.25">
      <c r="A184" s="8" t="s">
        <v>124</v>
      </c>
      <c r="B184" s="7" t="s">
        <v>355</v>
      </c>
      <c r="C184" s="8">
        <v>1</v>
      </c>
      <c r="D184" s="13" t="s">
        <v>197</v>
      </c>
      <c r="E184" s="57">
        <v>0</v>
      </c>
      <c r="G184" s="67">
        <f>E184*C184</f>
        <v>0</v>
      </c>
      <c r="I184" s="67">
        <v>0</v>
      </c>
    </row>
    <row r="185" spans="1:9" ht="12">
      <c r="A185" s="8" t="s">
        <v>125</v>
      </c>
      <c r="B185" s="73" t="s">
        <v>353</v>
      </c>
      <c r="C185" s="8">
        <v>1</v>
      </c>
      <c r="D185" s="13" t="s">
        <v>197</v>
      </c>
      <c r="E185" s="57">
        <v>0</v>
      </c>
      <c r="G185" s="67">
        <f>E185*C185</f>
        <v>0</v>
      </c>
      <c r="I185" s="67">
        <v>0</v>
      </c>
    </row>
    <row r="186" spans="1:9" ht="11.25">
      <c r="A186" s="8" t="s">
        <v>341</v>
      </c>
      <c r="B186" s="7" t="s">
        <v>354</v>
      </c>
      <c r="C186" s="8">
        <v>1</v>
      </c>
      <c r="D186" s="13" t="s">
        <v>197</v>
      </c>
      <c r="E186" s="57">
        <v>0</v>
      </c>
      <c r="G186" s="67">
        <f>E186*C186</f>
        <v>0</v>
      </c>
      <c r="I186" s="67">
        <v>0</v>
      </c>
    </row>
    <row r="187" spans="1:9" ht="11.25">
      <c r="A187" s="8" t="s">
        <v>342</v>
      </c>
      <c r="B187" s="7" t="s">
        <v>356</v>
      </c>
      <c r="C187" s="8">
        <v>0</v>
      </c>
      <c r="D187" s="13" t="s">
        <v>240</v>
      </c>
      <c r="E187" s="57">
        <v>0</v>
      </c>
      <c r="G187" s="67">
        <f>E187*C187</f>
        <v>0</v>
      </c>
      <c r="I187" s="67">
        <v>0</v>
      </c>
    </row>
    <row r="188" spans="1:9" ht="11.25">
      <c r="A188" s="8" t="s">
        <v>357</v>
      </c>
      <c r="B188" s="18" t="s">
        <v>198</v>
      </c>
      <c r="C188" s="64">
        <v>0</v>
      </c>
      <c r="D188" s="52" t="s">
        <v>197</v>
      </c>
      <c r="E188" s="65">
        <v>0</v>
      </c>
      <c r="F188" s="52"/>
      <c r="G188" s="68">
        <f t="shared" si="9"/>
        <v>0</v>
      </c>
      <c r="I188" s="67">
        <v>0</v>
      </c>
    </row>
    <row r="189" spans="1:9" s="44" customFormat="1" ht="12">
      <c r="A189" s="16"/>
      <c r="B189" s="20" t="s">
        <v>130</v>
      </c>
      <c r="C189" s="50"/>
      <c r="D189" s="60"/>
      <c r="E189" s="61"/>
      <c r="F189" s="60"/>
      <c r="G189" s="70">
        <f>SUM(G173:G188)</f>
        <v>0</v>
      </c>
      <c r="I189" s="70">
        <f>SUM(I173:I188)</f>
        <v>0</v>
      </c>
    </row>
    <row r="191" spans="1:9" ht="12">
      <c r="A191" s="16" t="s">
        <v>73</v>
      </c>
      <c r="B191" s="44" t="s">
        <v>57</v>
      </c>
      <c r="C191" s="16" t="s">
        <v>99</v>
      </c>
      <c r="D191" s="16" t="s">
        <v>189</v>
      </c>
      <c r="E191" s="17" t="s">
        <v>188</v>
      </c>
      <c r="G191" s="17" t="s">
        <v>131</v>
      </c>
      <c r="I191" s="17" t="s">
        <v>155</v>
      </c>
    </row>
    <row r="192" spans="1:9" ht="11.25">
      <c r="A192" s="8" t="s">
        <v>75</v>
      </c>
      <c r="B192" s="6" t="s">
        <v>358</v>
      </c>
      <c r="C192" s="62">
        <v>0</v>
      </c>
      <c r="D192" s="51" t="s">
        <v>271</v>
      </c>
      <c r="E192" s="63">
        <v>0</v>
      </c>
      <c r="F192" s="51"/>
      <c r="G192" s="66">
        <f>E192*C192</f>
        <v>0</v>
      </c>
      <c r="I192" s="66">
        <v>0</v>
      </c>
    </row>
    <row r="193" spans="1:9" ht="11.25">
      <c r="A193" s="8" t="s">
        <v>77</v>
      </c>
      <c r="B193" s="7" t="s">
        <v>360</v>
      </c>
      <c r="C193" s="8">
        <v>0</v>
      </c>
      <c r="D193" s="13" t="s">
        <v>129</v>
      </c>
      <c r="E193" s="57">
        <v>0</v>
      </c>
      <c r="G193" s="67">
        <f>E193*C193</f>
        <v>0</v>
      </c>
      <c r="I193" s="67">
        <v>0</v>
      </c>
    </row>
    <row r="194" spans="1:9" ht="11.25">
      <c r="A194" s="8" t="s">
        <v>79</v>
      </c>
      <c r="B194" s="7" t="s">
        <v>359</v>
      </c>
      <c r="C194" s="8">
        <v>1</v>
      </c>
      <c r="D194" s="13" t="s">
        <v>197</v>
      </c>
      <c r="E194" s="57">
        <v>0</v>
      </c>
      <c r="G194" s="67">
        <f aca="true" t="shared" si="10" ref="G194:G200">E194*C194</f>
        <v>0</v>
      </c>
      <c r="I194" s="67">
        <v>0</v>
      </c>
    </row>
    <row r="195" spans="1:9" ht="11.25">
      <c r="A195" s="8" t="s">
        <v>81</v>
      </c>
      <c r="B195" s="7" t="s">
        <v>62</v>
      </c>
      <c r="C195" s="8">
        <v>1</v>
      </c>
      <c r="D195" s="13" t="s">
        <v>197</v>
      </c>
      <c r="E195" s="57">
        <v>0</v>
      </c>
      <c r="G195" s="67">
        <f t="shared" si="10"/>
        <v>0</v>
      </c>
      <c r="I195" s="67">
        <v>0</v>
      </c>
    </row>
    <row r="196" spans="1:9" ht="11.25">
      <c r="A196" s="8" t="s">
        <v>126</v>
      </c>
      <c r="B196" s="7" t="s">
        <v>64</v>
      </c>
      <c r="C196" s="8">
        <v>1</v>
      </c>
      <c r="D196" s="13" t="s">
        <v>197</v>
      </c>
      <c r="E196" s="57">
        <v>0</v>
      </c>
      <c r="G196" s="67">
        <f t="shared" si="10"/>
        <v>0</v>
      </c>
      <c r="I196" s="67">
        <v>0</v>
      </c>
    </row>
    <row r="197" spans="1:9" ht="11.25">
      <c r="A197" s="8" t="s">
        <v>127</v>
      </c>
      <c r="B197" s="7" t="s">
        <v>66</v>
      </c>
      <c r="C197" s="8">
        <v>1</v>
      </c>
      <c r="D197" s="13" t="s">
        <v>197</v>
      </c>
      <c r="E197" s="57">
        <v>0</v>
      </c>
      <c r="G197" s="67">
        <f t="shared" si="10"/>
        <v>0</v>
      </c>
      <c r="I197" s="67">
        <v>0</v>
      </c>
    </row>
    <row r="198" spans="1:9" ht="11.25">
      <c r="A198" s="8" t="s">
        <v>128</v>
      </c>
      <c r="B198" s="7" t="s">
        <v>69</v>
      </c>
      <c r="C198" s="8">
        <v>1</v>
      </c>
      <c r="D198" s="13" t="s">
        <v>197</v>
      </c>
      <c r="E198" s="57">
        <v>0</v>
      </c>
      <c r="G198" s="67">
        <f t="shared" si="10"/>
        <v>0</v>
      </c>
      <c r="I198" s="67">
        <v>0</v>
      </c>
    </row>
    <row r="199" spans="1:9" ht="11.25">
      <c r="A199" s="8" t="s">
        <v>257</v>
      </c>
      <c r="B199" s="7" t="s">
        <v>71</v>
      </c>
      <c r="C199" s="8">
        <v>1</v>
      </c>
      <c r="D199" s="13" t="s">
        <v>197</v>
      </c>
      <c r="E199" s="57">
        <v>0</v>
      </c>
      <c r="G199" s="67">
        <f t="shared" si="10"/>
        <v>0</v>
      </c>
      <c r="I199" s="67">
        <v>0</v>
      </c>
    </row>
    <row r="200" spans="1:9" ht="11.25">
      <c r="A200" s="8" t="s">
        <v>270</v>
      </c>
      <c r="B200" s="18" t="s">
        <v>241</v>
      </c>
      <c r="C200" s="64">
        <v>1</v>
      </c>
      <c r="D200" s="52" t="s">
        <v>197</v>
      </c>
      <c r="E200" s="65">
        <v>0</v>
      </c>
      <c r="F200" s="52"/>
      <c r="G200" s="68">
        <f t="shared" si="10"/>
        <v>0</v>
      </c>
      <c r="I200" s="67">
        <v>0</v>
      </c>
    </row>
    <row r="201" spans="1:9" s="44" customFormat="1" ht="12">
      <c r="A201" s="16"/>
      <c r="B201" s="20" t="s">
        <v>130</v>
      </c>
      <c r="C201" s="50"/>
      <c r="D201" s="60"/>
      <c r="E201" s="61"/>
      <c r="F201" s="60"/>
      <c r="G201" s="70">
        <f>SUM(G192:G200)</f>
        <v>0</v>
      </c>
      <c r="I201" s="70">
        <f>SUM(I192:I200)</f>
        <v>0</v>
      </c>
    </row>
    <row r="203" spans="1:9" ht="12">
      <c r="A203" s="16" t="s">
        <v>82</v>
      </c>
      <c r="B203" s="44" t="s">
        <v>74</v>
      </c>
      <c r="C203" s="16" t="s">
        <v>99</v>
      </c>
      <c r="D203" s="16" t="s">
        <v>189</v>
      </c>
      <c r="E203" s="17" t="s">
        <v>188</v>
      </c>
      <c r="G203" s="17" t="s">
        <v>131</v>
      </c>
      <c r="I203" s="17" t="s">
        <v>155</v>
      </c>
    </row>
    <row r="204" spans="1:9" ht="11.25">
      <c r="A204" s="8" t="s">
        <v>184</v>
      </c>
      <c r="B204" s="6" t="s">
        <v>76</v>
      </c>
      <c r="C204" s="62">
        <v>1</v>
      </c>
      <c r="D204" s="51" t="s">
        <v>197</v>
      </c>
      <c r="E204" s="63">
        <v>0</v>
      </c>
      <c r="F204" s="51"/>
      <c r="G204" s="66">
        <f>E204*C204</f>
        <v>0</v>
      </c>
      <c r="I204" s="66">
        <v>0</v>
      </c>
    </row>
    <row r="205" spans="1:9" ht="11.25">
      <c r="A205" s="8" t="s">
        <v>185</v>
      </c>
      <c r="B205" s="7" t="s">
        <v>78</v>
      </c>
      <c r="C205" s="8">
        <v>1</v>
      </c>
      <c r="D205" s="13" t="s">
        <v>197</v>
      </c>
      <c r="E205" s="57">
        <v>0</v>
      </c>
      <c r="G205" s="67">
        <f>E205*C205</f>
        <v>0</v>
      </c>
      <c r="I205" s="67">
        <v>0</v>
      </c>
    </row>
    <row r="206" spans="1:9" ht="11.25">
      <c r="A206" s="8" t="s">
        <v>186</v>
      </c>
      <c r="B206" s="7" t="s">
        <v>80</v>
      </c>
      <c r="C206" s="8">
        <v>1</v>
      </c>
      <c r="D206" s="13" t="s">
        <v>197</v>
      </c>
      <c r="E206" s="57">
        <v>0</v>
      </c>
      <c r="G206" s="67">
        <f>E206*C206</f>
        <v>0</v>
      </c>
      <c r="I206" s="67">
        <v>0</v>
      </c>
    </row>
    <row r="207" spans="1:9" ht="11.25">
      <c r="A207" s="8" t="s">
        <v>187</v>
      </c>
      <c r="B207" s="18" t="s">
        <v>183</v>
      </c>
      <c r="C207" s="64">
        <v>1</v>
      </c>
      <c r="D207" s="52" t="s">
        <v>197</v>
      </c>
      <c r="E207" s="65">
        <v>0</v>
      </c>
      <c r="F207" s="52"/>
      <c r="G207" s="68">
        <f>E207*C207</f>
        <v>0</v>
      </c>
      <c r="I207" s="67">
        <v>0</v>
      </c>
    </row>
    <row r="208" spans="1:9" s="44" customFormat="1" ht="12">
      <c r="A208" s="16"/>
      <c r="B208" s="20" t="s">
        <v>130</v>
      </c>
      <c r="C208" s="50"/>
      <c r="D208" s="60"/>
      <c r="E208" s="61"/>
      <c r="F208" s="60"/>
      <c r="G208" s="70">
        <f>SUM(G204:G207)</f>
        <v>0</v>
      </c>
      <c r="I208" s="70">
        <f>SUM(I204:I207)</f>
        <v>0</v>
      </c>
    </row>
    <row r="209" ht="11.25">
      <c r="G209" s="58"/>
    </row>
    <row r="240" spans="1:9" ht="12">
      <c r="A240" s="16"/>
      <c r="B240" s="44"/>
      <c r="C240" s="16"/>
      <c r="E240" s="17"/>
      <c r="G240" s="17"/>
      <c r="I240" s="9"/>
    </row>
  </sheetData>
  <sheetProtection/>
  <mergeCells count="6">
    <mergeCell ref="A3:I3"/>
    <mergeCell ref="A1:I1"/>
    <mergeCell ref="A12:I12"/>
    <mergeCell ref="C5:E5"/>
    <mergeCell ref="C7:E7"/>
    <mergeCell ref="C9:E9"/>
  </mergeCells>
  <printOptions horizontalCentered="1"/>
  <pageMargins left="0.3937007874015748" right="0.3937007874015748" top="0.3937007874015748" bottom="0.3937007874015748" header="0" footer="0"/>
  <pageSetup fitToHeight="3" horizontalDpi="600" verticalDpi="600" orientation="portrait" paperSize="9" scale="90" r:id="rId1"/>
  <headerFooter alignWithMargins="0">
    <oddFooter>&amp;CPagina &amp;P van &amp;N</oddFooter>
  </headerFooter>
  <rowBreaks count="2" manualBreakCount="2">
    <brk id="66" max="255" man="1"/>
    <brk id="1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 Instituut voor Animatiefilm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Caspar de Kiefte</dc:creator>
  <cp:keywords/>
  <dc:description/>
  <cp:lastModifiedBy>Anna Maria Monica Vollebregt</cp:lastModifiedBy>
  <cp:lastPrinted>2015-10-01T10:27:12Z</cp:lastPrinted>
  <dcterms:created xsi:type="dcterms:W3CDTF">1999-06-12T13:42:00Z</dcterms:created>
  <dcterms:modified xsi:type="dcterms:W3CDTF">2018-03-26T12:03:32Z</dcterms:modified>
  <cp:category/>
  <cp:version/>
  <cp:contentType/>
  <cp:contentStatus/>
</cp:coreProperties>
</file>